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35"/>
  </bookViews>
  <sheets>
    <sheet name="Anexo 2" sheetId="14" r:id="rId1"/>
    <sheet name="Anexo 3" sheetId="2" r:id="rId2"/>
    <sheet name="Anexo 3.1" sheetId="3" r:id="rId3"/>
    <sheet name="Anexo 4" sheetId="16" r:id="rId4"/>
    <sheet name="Anexo 5 -NÃO OPTANTES" sheetId="6" r:id="rId5"/>
    <sheet name="Anexo 5.1-SIMPLES" sheetId="7" r:id="rId6"/>
    <sheet name="ANEXO 6" sheetId="12" r:id="rId7"/>
    <sheet name="Anexo 7- cronograma" sheetId="11" r:id="rId8"/>
    <sheet name="Anexo 8 -marca e modelo" sheetId="9" r:id="rId9"/>
    <sheet name="Plan1" sheetId="13"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s" localSheetId="6">#REF!</definedName>
    <definedName name="\s" localSheetId="7">#REF!</definedName>
    <definedName name="\s" localSheetId="8">#REF!</definedName>
    <definedName name="\s">#REF!</definedName>
    <definedName name="\t" localSheetId="6">#REF!</definedName>
    <definedName name="\t" localSheetId="7">#REF!</definedName>
    <definedName name="\t" localSheetId="8">#REF!</definedName>
    <definedName name="\t">#REF!</definedName>
    <definedName name="__6Excel_BuiltIn_Print_Area_3_1_1_1_1_1" localSheetId="6">#REF!</definedName>
    <definedName name="__6Excel_BuiltIn_Print_Area_3_1_1_1_1_1" localSheetId="7">#REF!</definedName>
    <definedName name="__6Excel_BuiltIn_Print_Area_3_1_1_1_1_1" localSheetId="8">#REF!</definedName>
    <definedName name="__6Excel_BuiltIn_Print_Area_3_1_1_1_1_1">#REF!</definedName>
    <definedName name="__R" localSheetId="6">#REF!</definedName>
    <definedName name="__R" localSheetId="7">#REF!</definedName>
    <definedName name="__R" localSheetId="8">#REF!</definedName>
    <definedName name="__R">#REF!</definedName>
    <definedName name="_10Excel_BuiltIn_Print_Area_5_1" localSheetId="6">#REF!</definedName>
    <definedName name="_10Excel_BuiltIn_Print_Area_5_1" localSheetId="7">#REF!</definedName>
    <definedName name="_10Excel_BuiltIn_Print_Area_5_1" localSheetId="8">#REF!</definedName>
    <definedName name="_10Excel_BuiltIn_Print_Area_5_1">#REF!</definedName>
    <definedName name="_10Excel_BuiltIn_Print_Area_7_1" localSheetId="6">#REF!</definedName>
    <definedName name="_10Excel_BuiltIn_Print_Area_7_1" localSheetId="7">#REF!</definedName>
    <definedName name="_10Excel_BuiltIn_Print_Area_7_1" localSheetId="8">#REF!</definedName>
    <definedName name="_10Excel_BuiltIn_Print_Area_7_1">#REF!</definedName>
    <definedName name="_11Excel_BuiltIn_Print_Area_8_1">([1]EMERGÊNCIA!$A$1:$N$213,[1]EMERGÊNCIA!$A$214:$N$290)</definedName>
    <definedName name="_12Excel_BuiltIn_Print_Area_6_1" localSheetId="6">#REF!</definedName>
    <definedName name="_12Excel_BuiltIn_Print_Area_6_1" localSheetId="7">#REF!</definedName>
    <definedName name="_12Excel_BuiltIn_Print_Area_6_1" localSheetId="8">#REF!</definedName>
    <definedName name="_12Excel_BuiltIn_Print_Area_6_1">#REF!</definedName>
    <definedName name="_12Excel_BuiltIn_Print_Area_9_1" localSheetId="6">#REF!</definedName>
    <definedName name="_12Excel_BuiltIn_Print_Area_9_1" localSheetId="7">#REF!</definedName>
    <definedName name="_12Excel_BuiltIn_Print_Area_9_1" localSheetId="8">#REF!</definedName>
    <definedName name="_12Excel_BuiltIn_Print_Area_9_1">#REF!</definedName>
    <definedName name="_13Excel_BuiltIn_Print_Titles_3_1" localSheetId="6">#REF!</definedName>
    <definedName name="_13Excel_BuiltIn_Print_Titles_3_1" localSheetId="7">#REF!</definedName>
    <definedName name="_13Excel_BuiltIn_Print_Titles_3_1" localSheetId="8">#REF!</definedName>
    <definedName name="_13Excel_BuiltIn_Print_Titles_3_1">#REF!</definedName>
    <definedName name="_14Excel_BuiltIn_Print_Area_7_1" localSheetId="6">#REF!</definedName>
    <definedName name="_14Excel_BuiltIn_Print_Area_7_1" localSheetId="7">#REF!</definedName>
    <definedName name="_14Excel_BuiltIn_Print_Area_7_1" localSheetId="8">#REF!</definedName>
    <definedName name="_14Excel_BuiltIn_Print_Area_7_1">#REF!</definedName>
    <definedName name="_14Excel_BuiltIn_Print_Titles_4_1" localSheetId="6">#REF!</definedName>
    <definedName name="_14Excel_BuiltIn_Print_Titles_4_1" localSheetId="7">#REF!</definedName>
    <definedName name="_14Excel_BuiltIn_Print_Titles_4_1" localSheetId="8">#REF!</definedName>
    <definedName name="_14Excel_BuiltIn_Print_Titles_4_1">#REF!</definedName>
    <definedName name="_15Excel_BuiltIn_Print_Area_8_1">([1]EMERGÊNCIA!$A$1:$N$213,[1]EMERGÊNCIA!$A$214:$N$290)</definedName>
    <definedName name="_15Excel_BuiltIn_Print_Titles_5_1" localSheetId="6">#REF!</definedName>
    <definedName name="_15Excel_BuiltIn_Print_Titles_5_1" localSheetId="7">#REF!</definedName>
    <definedName name="_15Excel_BuiltIn_Print_Titles_5_1" localSheetId="8">#REF!</definedName>
    <definedName name="_15Excel_BuiltIn_Print_Titles_5_1">#REF!</definedName>
    <definedName name="_16Excel_BuiltIn_Print_Titles_6_1" localSheetId="6">#REF!</definedName>
    <definedName name="_16Excel_BuiltIn_Print_Titles_6_1" localSheetId="7">#REF!</definedName>
    <definedName name="_16Excel_BuiltIn_Print_Titles_6_1" localSheetId="8">#REF!</definedName>
    <definedName name="_16Excel_BuiltIn_Print_Titles_6_1">#REF!</definedName>
    <definedName name="_17Excel_BuiltIn_Print_Area_9_1" localSheetId="6">#REF!</definedName>
    <definedName name="_17Excel_BuiltIn_Print_Area_9_1" localSheetId="7">#REF!</definedName>
    <definedName name="_17Excel_BuiltIn_Print_Area_9_1" localSheetId="8">#REF!</definedName>
    <definedName name="_17Excel_BuiltIn_Print_Area_9_1">#REF!</definedName>
    <definedName name="_17Excel_BuiltIn_Print_Titles_7_1" localSheetId="6">#REF!</definedName>
    <definedName name="_17Excel_BuiltIn_Print_Titles_7_1" localSheetId="7">#REF!</definedName>
    <definedName name="_17Excel_BuiltIn_Print_Titles_7_1" localSheetId="8">#REF!</definedName>
    <definedName name="_17Excel_BuiltIn_Print_Titles_7_1">#REF!</definedName>
    <definedName name="_18Excel_BuiltIn_Print_Titles_9_1" localSheetId="6">#REF!</definedName>
    <definedName name="_18Excel_BuiltIn_Print_Titles_9_1" localSheetId="7">#REF!</definedName>
    <definedName name="_18Excel_BuiltIn_Print_Titles_9_1" localSheetId="8">#REF!</definedName>
    <definedName name="_18Excel_BuiltIn_Print_Titles_9_1">#REF!</definedName>
    <definedName name="_1Excel_BuiltIn__FilterDatabase_12_1" localSheetId="6">#REF!</definedName>
    <definedName name="_1Excel_BuiltIn__FilterDatabase_12_1" localSheetId="7">#REF!</definedName>
    <definedName name="_1Excel_BuiltIn__FilterDatabase_12_1" localSheetId="8">#REF!</definedName>
    <definedName name="_1Excel_BuiltIn__FilterDatabase_12_1">#REF!</definedName>
    <definedName name="_1Excel_BuiltIn_Print_Area_2_1" localSheetId="6">#REF!</definedName>
    <definedName name="_1Excel_BuiltIn_Print_Area_2_1" localSheetId="7">#REF!</definedName>
    <definedName name="_1Excel_BuiltIn_Print_Area_2_1" localSheetId="8">#REF!</definedName>
    <definedName name="_1Excel_BuiltIn_Print_Area_2_1">#REF!</definedName>
    <definedName name="_28Excel_BuiltIn_Print_Titles_3_1" localSheetId="6">#REF!</definedName>
    <definedName name="_28Excel_BuiltIn_Print_Titles_3_1" localSheetId="7">#REF!</definedName>
    <definedName name="_28Excel_BuiltIn_Print_Titles_3_1" localSheetId="8">#REF!</definedName>
    <definedName name="_28Excel_BuiltIn_Print_Titles_3_1">#REF!</definedName>
    <definedName name="_2Excel_BuiltIn__FilterDatabase_12_1" localSheetId="6">#REF!</definedName>
    <definedName name="_2Excel_BuiltIn__FilterDatabase_12_1" localSheetId="7">#REF!</definedName>
    <definedName name="_2Excel_BuiltIn__FilterDatabase_12_1" localSheetId="8">#REF!</definedName>
    <definedName name="_2Excel_BuiltIn__FilterDatabase_12_1">#REF!</definedName>
    <definedName name="_2Excel_BuiltIn_Print_Area_1_1_1_1_1_1_1" localSheetId="6">#REF!</definedName>
    <definedName name="_2Excel_BuiltIn_Print_Area_1_1_1_1_1_1_1" localSheetId="7">#REF!</definedName>
    <definedName name="_2Excel_BuiltIn_Print_Area_1_1_1_1_1_1_1" localSheetId="8">#REF!</definedName>
    <definedName name="_2Excel_BuiltIn_Print_Area_1_1_1_1_1_1_1">#REF!</definedName>
    <definedName name="_2Excel_BuiltIn_Print_Area_3_1_1" localSheetId="6">#REF!</definedName>
    <definedName name="_2Excel_BuiltIn_Print_Area_3_1_1" localSheetId="7">#REF!</definedName>
    <definedName name="_2Excel_BuiltIn_Print_Area_3_1_1" localSheetId="8">#REF!</definedName>
    <definedName name="_2Excel_BuiltIn_Print_Area_3_1_1">#REF!</definedName>
    <definedName name="_39Excel_BuiltIn_Print_Titles_4_1" localSheetId="6">#REF!</definedName>
    <definedName name="_39Excel_BuiltIn_Print_Titles_4_1" localSheetId="7">#REF!</definedName>
    <definedName name="_39Excel_BuiltIn_Print_Titles_4_1" localSheetId="8">#REF!</definedName>
    <definedName name="_39Excel_BuiltIn_Print_Titles_4_1">#REF!</definedName>
    <definedName name="_3Excel_BuiltIn_Print_Area_2_1" localSheetId="6">#REF!</definedName>
    <definedName name="_3Excel_BuiltIn_Print_Area_2_1" localSheetId="7">#REF!</definedName>
    <definedName name="_3Excel_BuiltIn_Print_Area_2_1" localSheetId="8">#REF!</definedName>
    <definedName name="_3Excel_BuiltIn_Print_Area_2_1">#REF!</definedName>
    <definedName name="_3Excel_BuiltIn_Print_Area_3_1_1_1_1_1" localSheetId="6">#REF!</definedName>
    <definedName name="_3Excel_BuiltIn_Print_Area_3_1_1_1_1_1" localSheetId="7">#REF!</definedName>
    <definedName name="_3Excel_BuiltIn_Print_Area_3_1_1_1_1_1" localSheetId="8">#REF!</definedName>
    <definedName name="_3Excel_BuiltIn_Print_Area_3_1_1_1_1_1">#REF!</definedName>
    <definedName name="_4Excel_BuiltIn_Print_Area_3_1" localSheetId="6">#REF!</definedName>
    <definedName name="_4Excel_BuiltIn_Print_Area_3_1" localSheetId="7">#REF!</definedName>
    <definedName name="_4Excel_BuiltIn_Print_Area_3_1" localSheetId="8">#REF!</definedName>
    <definedName name="_4Excel_BuiltIn_Print_Area_3_1">#REF!</definedName>
    <definedName name="_4Excel_BuiltIn_Print_Area_3_1_1_1_1_1" localSheetId="6">#REF!</definedName>
    <definedName name="_4Excel_BuiltIn_Print_Area_3_1_1_1_1_1" localSheetId="7">#REF!</definedName>
    <definedName name="_4Excel_BuiltIn_Print_Area_3_1_1_1_1_1" localSheetId="8">#REF!</definedName>
    <definedName name="_4Excel_BuiltIn_Print_Area_3_1_1_1_1_1">#REF!</definedName>
    <definedName name="_50Excel_BuiltIn_Print_Titles_5_1" localSheetId="6">#REF!</definedName>
    <definedName name="_50Excel_BuiltIn_Print_Titles_5_1" localSheetId="7">#REF!</definedName>
    <definedName name="_50Excel_BuiltIn_Print_Titles_5_1" localSheetId="8">#REF!</definedName>
    <definedName name="_50Excel_BuiltIn_Print_Titles_5_1">#REF!</definedName>
    <definedName name="_5Excel_BuiltIn_Print_Area_3_1" localSheetId="6">#REF!</definedName>
    <definedName name="_5Excel_BuiltIn_Print_Area_3_1" localSheetId="7">#REF!</definedName>
    <definedName name="_5Excel_BuiltIn_Print_Area_3_1" localSheetId="8">#REF!</definedName>
    <definedName name="_5Excel_BuiltIn_Print_Area_3_1">#REF!</definedName>
    <definedName name="_61Excel_BuiltIn_Print_Titles_6_1" localSheetId="6">#REF!</definedName>
    <definedName name="_61Excel_BuiltIn_Print_Titles_6_1" localSheetId="7">#REF!</definedName>
    <definedName name="_61Excel_BuiltIn_Print_Titles_6_1" localSheetId="8">#REF!</definedName>
    <definedName name="_61Excel_BuiltIn_Print_Titles_6_1">#REF!</definedName>
    <definedName name="_6Excel_BuiltIn_Print_Area_3_1_1_1_1_1" localSheetId="6">#REF!</definedName>
    <definedName name="_6Excel_BuiltIn_Print_Area_3_1_1_1_1_1" localSheetId="7">#REF!</definedName>
    <definedName name="_6Excel_BuiltIn_Print_Area_3_1_1_1_1_1" localSheetId="8">#REF!</definedName>
    <definedName name="_6Excel_BuiltIn_Print_Area_3_1_1_1_1_1">#REF!</definedName>
    <definedName name="_72Excel_BuiltIn_Print_Titles_7_1" localSheetId="6">#REF!</definedName>
    <definedName name="_72Excel_BuiltIn_Print_Titles_7_1" localSheetId="7">#REF!</definedName>
    <definedName name="_72Excel_BuiltIn_Print_Titles_7_1" localSheetId="8">#REF!</definedName>
    <definedName name="_72Excel_BuiltIn_Print_Titles_7_1">#REF!</definedName>
    <definedName name="_7Excel_BuiltIn_Print_Area_4_1" localSheetId="6">#REF!</definedName>
    <definedName name="_7Excel_BuiltIn_Print_Area_4_1" localSheetId="7">#REF!</definedName>
    <definedName name="_7Excel_BuiltIn_Print_Area_4_1" localSheetId="8">#REF!</definedName>
    <definedName name="_7Excel_BuiltIn_Print_Area_4_1">#REF!</definedName>
    <definedName name="_83Excel_BuiltIn_Print_Titles_9_1" localSheetId="6">#REF!</definedName>
    <definedName name="_83Excel_BuiltIn_Print_Titles_9_1" localSheetId="7">#REF!</definedName>
    <definedName name="_83Excel_BuiltIn_Print_Titles_9_1" localSheetId="8">#REF!</definedName>
    <definedName name="_83Excel_BuiltIn_Print_Titles_9_1">#REF!</definedName>
    <definedName name="_8Excel_BuiltIn_Print_Area_4_1" localSheetId="6">#REF!</definedName>
    <definedName name="_8Excel_BuiltIn_Print_Area_4_1" localSheetId="7">#REF!</definedName>
    <definedName name="_8Excel_BuiltIn_Print_Area_4_1" localSheetId="8">#REF!</definedName>
    <definedName name="_8Excel_BuiltIn_Print_Area_4_1">#REF!</definedName>
    <definedName name="_8Excel_BuiltIn_Print_Area_5_1" localSheetId="6">#REF!</definedName>
    <definedName name="_8Excel_BuiltIn_Print_Area_5_1" localSheetId="7">#REF!</definedName>
    <definedName name="_8Excel_BuiltIn_Print_Area_5_1" localSheetId="8">#REF!</definedName>
    <definedName name="_8Excel_BuiltIn_Print_Area_5_1">#REF!</definedName>
    <definedName name="_9Excel_BuiltIn_Print_Area_6_1" localSheetId="6">#REF!</definedName>
    <definedName name="_9Excel_BuiltIn_Print_Area_6_1" localSheetId="7">#REF!</definedName>
    <definedName name="_9Excel_BuiltIn_Print_Area_6_1" localSheetId="8">#REF!</definedName>
    <definedName name="_9Excel_BuiltIn_Print_Area_6_1">#REF!</definedName>
    <definedName name="_aaa1" localSheetId="6">#REF!</definedName>
    <definedName name="_aaa1" localSheetId="7">#REF!</definedName>
    <definedName name="_aaa1" localSheetId="8">#REF!</definedName>
    <definedName name="_aaa1">#REF!</definedName>
    <definedName name="_aaa2" localSheetId="6">#REF!</definedName>
    <definedName name="_aaa2" localSheetId="7">#REF!</definedName>
    <definedName name="_aaa2" localSheetId="8">#REF!</definedName>
    <definedName name="_aaa2">#REF!</definedName>
    <definedName name="_BD2" localSheetId="6">#REF!</definedName>
    <definedName name="_BD2" localSheetId="7">#REF!</definedName>
    <definedName name="_BD2" localSheetId="8">#REF!</definedName>
    <definedName name="_BD2">#REF!</definedName>
    <definedName name="_For01" localSheetId="6">#REF!</definedName>
    <definedName name="_For01" localSheetId="7">#REF!</definedName>
    <definedName name="_For01" localSheetId="8">#REF!</definedName>
    <definedName name="_For01">#REF!</definedName>
    <definedName name="_int01" localSheetId="6">#REF!</definedName>
    <definedName name="_int01" localSheetId="7">#REF!</definedName>
    <definedName name="_int01" localSheetId="8">#REF!</definedName>
    <definedName name="_int01">#REF!</definedName>
    <definedName name="_int02" localSheetId="6">#REF!</definedName>
    <definedName name="_int02" localSheetId="7">#REF!</definedName>
    <definedName name="_int02" localSheetId="8">#REF!</definedName>
    <definedName name="_int02">#REF!</definedName>
    <definedName name="_int03" localSheetId="6">#REF!</definedName>
    <definedName name="_int03" localSheetId="7">#REF!</definedName>
    <definedName name="_int03" localSheetId="8">#REF!</definedName>
    <definedName name="_int03">#REF!</definedName>
    <definedName name="_int04" localSheetId="6">#REF!</definedName>
    <definedName name="_int04" localSheetId="7">#REF!</definedName>
    <definedName name="_int04" localSheetId="8">#REF!</definedName>
    <definedName name="_int04">#REF!</definedName>
    <definedName name="_int05" localSheetId="6">#REF!</definedName>
    <definedName name="_int05" localSheetId="7">#REF!</definedName>
    <definedName name="_int05" localSheetId="8">#REF!</definedName>
    <definedName name="_int05">#REF!</definedName>
    <definedName name="_lim01" localSheetId="6">#REF!</definedName>
    <definedName name="_lim01" localSheetId="7">#REF!</definedName>
    <definedName name="_lim01" localSheetId="8">#REF!</definedName>
    <definedName name="_lim01">#REF!</definedName>
    <definedName name="_POS21" localSheetId="6">#REF!</definedName>
    <definedName name="_POS21" localSheetId="7">#REF!</definedName>
    <definedName name="_POS21" localSheetId="8">#REF!</definedName>
    <definedName name="_POS21">#REF!</definedName>
    <definedName name="_R" localSheetId="6">#REF!</definedName>
    <definedName name="_R" localSheetId="7">#REF!</definedName>
    <definedName name="_R" localSheetId="8">#REF!</definedName>
    <definedName name="_R">#REF!</definedName>
    <definedName name="_s" localSheetId="6">#REF!</definedName>
    <definedName name="_s" localSheetId="7">#REF!</definedName>
    <definedName name="_s" localSheetId="8">#REF!</definedName>
    <definedName name="_s">#REF!</definedName>
    <definedName name="_z" localSheetId="6">#REF!</definedName>
    <definedName name="_z" localSheetId="7">#REF!</definedName>
    <definedName name="_z" localSheetId="8">#REF!</definedName>
    <definedName name="_z">#REF!</definedName>
    <definedName name="AA" localSheetId="6">#REF!</definedName>
    <definedName name="AA" localSheetId="7">#REF!</definedName>
    <definedName name="AA" localSheetId="8">#REF!</definedName>
    <definedName name="AA">#REF!</definedName>
    <definedName name="AAA" localSheetId="6">#REF!</definedName>
    <definedName name="AAA" localSheetId="7">#REF!</definedName>
    <definedName name="AAA" localSheetId="8">#REF!</definedName>
    <definedName name="AAA">#REF!</definedName>
    <definedName name="aaaa" localSheetId="6">#REF!</definedName>
    <definedName name="aaaa" localSheetId="7">#REF!</definedName>
    <definedName name="aaaa" localSheetId="8">#REF!</definedName>
    <definedName name="aaaa">#REF!</definedName>
    <definedName name="Ac" localSheetId="6">#REF!</definedName>
    <definedName name="Ac" localSheetId="7">#REF!</definedName>
    <definedName name="Ac" localSheetId="8">#REF!</definedName>
    <definedName name="Ac">#REF!</definedName>
    <definedName name="ancora2" localSheetId="6">#REF!</definedName>
    <definedName name="ancora2" localSheetId="7">#REF!</definedName>
    <definedName name="ancora2" localSheetId="8">#REF!</definedName>
    <definedName name="ancora2">#REF!</definedName>
    <definedName name="_xlnm.Extract" localSheetId="6">[2]Anexos!#REF!</definedName>
    <definedName name="_xlnm.Extract" localSheetId="7">[2]Anexos!#REF!</definedName>
    <definedName name="_xlnm.Extract" localSheetId="8">[2]Anexos!#REF!</definedName>
    <definedName name="_xlnm.Extract">[2]Anexos!#REF!</definedName>
    <definedName name="_xlnm.Print_Area" localSheetId="1">'Anexo 3'!$A$1:$I$48</definedName>
    <definedName name="_xlnm.Print_Area" localSheetId="2">'Anexo 3.1'!$A$1:$J$45</definedName>
    <definedName name="_xlnm.Print_Area" localSheetId="3">'Anexo 4'!$A$1:$J$320</definedName>
    <definedName name="_xlnm.Print_Area" localSheetId="6">'ANEXO 6'!$A$1:$F$19</definedName>
    <definedName name="_xlnm.Print_Area" localSheetId="7">'Anexo 7- cronograma'!$A$1:$I$21</definedName>
    <definedName name="_xlnm.Print_Area" localSheetId="8">'Anexo 8 -marca e modelo'!$A$1:$E$33</definedName>
    <definedName name="Área_de_impressão1" localSheetId="6">#REF!</definedName>
    <definedName name="Área_de_impressão1" localSheetId="7">#REF!</definedName>
    <definedName name="Área_de_impressão1" localSheetId="8">#REF!</definedName>
    <definedName name="Área_de_impressão1">#REF!</definedName>
    <definedName name="Área_de_impressão2" localSheetId="6">#REF!</definedName>
    <definedName name="Área_de_impressão2" localSheetId="7">#REF!</definedName>
    <definedName name="Área_de_impressão2" localSheetId="8">#REF!</definedName>
    <definedName name="Área_de_impressão2">#REF!</definedName>
    <definedName name="asSDas" localSheetId="6">#REF!</definedName>
    <definedName name="asSDas" localSheetId="7">#REF!</definedName>
    <definedName name="asSDas" localSheetId="8">#REF!</definedName>
    <definedName name="asSDas">#REF!</definedName>
    <definedName name="ATUAL" localSheetId="6">#REF!</definedName>
    <definedName name="ATUAL" localSheetId="7">#REF!</definedName>
    <definedName name="ATUAL" localSheetId="8">#REF!</definedName>
    <definedName name="ATUAL">#REF!</definedName>
    <definedName name="_xlnm.Database" localSheetId="6">#REF!</definedName>
    <definedName name="_xlnm.Database" localSheetId="7">#REF!</definedName>
    <definedName name="_xlnm.Database" localSheetId="8">#REF!</definedName>
    <definedName name="_xlnm.Database">#REF!</definedName>
    <definedName name="BDI" localSheetId="6">#REF!</definedName>
    <definedName name="BDI" localSheetId="7">#REF!</definedName>
    <definedName name="BDI" localSheetId="8">#REF!</definedName>
    <definedName name="BDI">#REF!</definedName>
    <definedName name="BDIc" localSheetId="6">#REF!</definedName>
    <definedName name="BDIc" localSheetId="7">#REF!</definedName>
    <definedName name="BDIc" localSheetId="8">#REF!</definedName>
    <definedName name="BDIc">#REF!</definedName>
    <definedName name="BDIf" localSheetId="6">#REF!</definedName>
    <definedName name="BDIf" localSheetId="7">#REF!</definedName>
    <definedName name="BDIf" localSheetId="8">#REF!</definedName>
    <definedName name="BDIf">#REF!</definedName>
    <definedName name="bitmin" localSheetId="6">#REF!</definedName>
    <definedName name="bitmin" localSheetId="7">#REF!</definedName>
    <definedName name="bitmin" localSheetId="8">#REF!</definedName>
    <definedName name="bitmin">#REF!</definedName>
    <definedName name="BLO" localSheetId="6">#REF!</definedName>
    <definedName name="BLO" localSheetId="7">#REF!</definedName>
    <definedName name="BLO" localSheetId="8">#REF!</definedName>
    <definedName name="BLO">#REF!</definedName>
    <definedName name="BLOCO_B" localSheetId="6">'[3]CAPA -1'!#REF!</definedName>
    <definedName name="BLOCO_B" localSheetId="7">'[3]CAPA -1'!#REF!</definedName>
    <definedName name="BLOCO_B" localSheetId="8">'[3]CAPA -1'!#REF!</definedName>
    <definedName name="BLOCO_B">'[3]CAPA -1'!#REF!</definedName>
    <definedName name="BLOCO_BB" localSheetId="6">#REF!</definedName>
    <definedName name="BLOCO_BB" localSheetId="7">#REF!</definedName>
    <definedName name="BLOCO_BB" localSheetId="8">#REF!</definedName>
    <definedName name="BLOCO_BB">#REF!</definedName>
    <definedName name="BLOCO_BBB" localSheetId="6">#REF!</definedName>
    <definedName name="BLOCO_BBB" localSheetId="7">#REF!</definedName>
    <definedName name="BLOCO_BBB" localSheetId="8">#REF!</definedName>
    <definedName name="BLOCO_BBB">#REF!</definedName>
    <definedName name="BLOCO_C" localSheetId="6">#REF!</definedName>
    <definedName name="BLOCO_C" localSheetId="7">#REF!</definedName>
    <definedName name="BLOCO_C" localSheetId="8">#REF!</definedName>
    <definedName name="BLOCO_C">#REF!</definedName>
    <definedName name="BLOCO_CC" localSheetId="6">#REF!</definedName>
    <definedName name="BLOCO_CC" localSheetId="7">#REF!</definedName>
    <definedName name="BLOCO_CC" localSheetId="8">#REF!</definedName>
    <definedName name="BLOCO_CC">#REF!</definedName>
    <definedName name="BLOCO_CCC" localSheetId="6">#REF!</definedName>
    <definedName name="BLOCO_CCC" localSheetId="7">#REF!</definedName>
    <definedName name="BLOCO_CCC" localSheetId="8">#REF!</definedName>
    <definedName name="BLOCO_CCC">#REF!</definedName>
    <definedName name="BLOCO_CCCC" localSheetId="6">#REF!</definedName>
    <definedName name="BLOCO_CCCC" localSheetId="7">#REF!</definedName>
    <definedName name="BLOCO_CCCC" localSheetId="8">#REF!</definedName>
    <definedName name="BLOCO_CCCC">#REF!</definedName>
    <definedName name="BuiltIn_AutoFilter___7" localSheetId="6">#REF!</definedName>
    <definedName name="BuiltIn_AutoFilter___7" localSheetId="7">#REF!</definedName>
    <definedName name="BuiltIn_AutoFilter___7" localSheetId="8">#REF!</definedName>
    <definedName name="BuiltIn_AutoFilter___7">#REF!</definedName>
    <definedName name="BuiltIn_AutoFilter___7_1" localSheetId="6">#REF!</definedName>
    <definedName name="BuiltIn_AutoFilter___7_1" localSheetId="7">#REF!</definedName>
    <definedName name="BuiltIn_AutoFilter___7_1" localSheetId="8">#REF!</definedName>
    <definedName name="BuiltIn_AutoFilter___7_1">#REF!</definedName>
    <definedName name="BuiltIn_AutoFilter___7_10" localSheetId="6">#REF!</definedName>
    <definedName name="BuiltIn_AutoFilter___7_10" localSheetId="7">#REF!</definedName>
    <definedName name="BuiltIn_AutoFilter___7_10" localSheetId="8">#REF!</definedName>
    <definedName name="BuiltIn_AutoFilter___7_10">#REF!</definedName>
    <definedName name="BuiltIn_AutoFilter___7_11" localSheetId="6">#REF!</definedName>
    <definedName name="BuiltIn_AutoFilter___7_11" localSheetId="7">#REF!</definedName>
    <definedName name="BuiltIn_AutoFilter___7_11" localSheetId="8">#REF!</definedName>
    <definedName name="BuiltIn_AutoFilter___7_11">#REF!</definedName>
    <definedName name="BuiltIn_AutoFilter___7_12" localSheetId="6">#REF!</definedName>
    <definedName name="BuiltIn_AutoFilter___7_12" localSheetId="7">#REF!</definedName>
    <definedName name="BuiltIn_AutoFilter___7_12" localSheetId="8">#REF!</definedName>
    <definedName name="BuiltIn_AutoFilter___7_12">#REF!</definedName>
    <definedName name="BuiltIn_AutoFilter___7_2" localSheetId="6">#REF!</definedName>
    <definedName name="BuiltIn_AutoFilter___7_2" localSheetId="7">#REF!</definedName>
    <definedName name="BuiltIn_AutoFilter___7_2" localSheetId="8">#REF!</definedName>
    <definedName name="BuiltIn_AutoFilter___7_2">#REF!</definedName>
    <definedName name="BuiltIn_AutoFilter___7_3" localSheetId="6">#REF!</definedName>
    <definedName name="BuiltIn_AutoFilter___7_3" localSheetId="7">#REF!</definedName>
    <definedName name="BuiltIn_AutoFilter___7_3" localSheetId="8">#REF!</definedName>
    <definedName name="BuiltIn_AutoFilter___7_3">#REF!</definedName>
    <definedName name="BuiltIn_AutoFilter___7_4" localSheetId="6">#REF!</definedName>
    <definedName name="BuiltIn_AutoFilter___7_4" localSheetId="7">#REF!</definedName>
    <definedName name="BuiltIn_AutoFilter___7_4" localSheetId="8">#REF!</definedName>
    <definedName name="BuiltIn_AutoFilter___7_4">#REF!</definedName>
    <definedName name="BuiltIn_AutoFilter___7_5" localSheetId="6">#REF!</definedName>
    <definedName name="BuiltIn_AutoFilter___7_5" localSheetId="7">#REF!</definedName>
    <definedName name="BuiltIn_AutoFilter___7_5" localSheetId="8">#REF!</definedName>
    <definedName name="BuiltIn_AutoFilter___7_5">#REF!</definedName>
    <definedName name="BuiltIn_AutoFilter___7_6" localSheetId="6">#REF!</definedName>
    <definedName name="BuiltIn_AutoFilter___7_6" localSheetId="7">#REF!</definedName>
    <definedName name="BuiltIn_AutoFilter___7_6" localSheetId="8">#REF!</definedName>
    <definedName name="BuiltIn_AutoFilter___7_6">#REF!</definedName>
    <definedName name="BuiltIn_AutoFilter___7_7" localSheetId="6">#REF!</definedName>
    <definedName name="BuiltIn_AutoFilter___7_7" localSheetId="7">#REF!</definedName>
    <definedName name="BuiltIn_AutoFilter___7_7" localSheetId="8">#REF!</definedName>
    <definedName name="BuiltIn_AutoFilter___7_7">#REF!</definedName>
    <definedName name="BuiltIn_AutoFilter___7_8" localSheetId="6">#REF!</definedName>
    <definedName name="BuiltIn_AutoFilter___7_8" localSheetId="7">#REF!</definedName>
    <definedName name="BuiltIn_AutoFilter___7_8" localSheetId="8">#REF!</definedName>
    <definedName name="BuiltIn_AutoFilter___7_8">#REF!</definedName>
    <definedName name="BuiltIn_AutoFilter___7_9" localSheetId="6">#REF!</definedName>
    <definedName name="BuiltIn_AutoFilter___7_9" localSheetId="7">#REF!</definedName>
    <definedName name="BuiltIn_AutoFilter___7_9" localSheetId="8">#REF!</definedName>
    <definedName name="BuiltIn_AutoFilter___7_9">#REF!</definedName>
    <definedName name="BuiltIn_AutoFilter___8" localSheetId="6">#REF!</definedName>
    <definedName name="BuiltIn_AutoFilter___8" localSheetId="7">#REF!</definedName>
    <definedName name="BuiltIn_AutoFilter___8" localSheetId="8">#REF!</definedName>
    <definedName name="BuiltIn_AutoFilter___8">#REF!</definedName>
    <definedName name="BuiltIn_AutoFilter___8_1" localSheetId="6">#REF!</definedName>
    <definedName name="BuiltIn_AutoFilter___8_1" localSheetId="7">#REF!</definedName>
    <definedName name="BuiltIn_AutoFilter___8_1" localSheetId="8">#REF!</definedName>
    <definedName name="BuiltIn_AutoFilter___8_1">#REF!</definedName>
    <definedName name="BuiltIn_AutoFilter___8_10" localSheetId="6">#REF!</definedName>
    <definedName name="BuiltIn_AutoFilter___8_10" localSheetId="7">#REF!</definedName>
    <definedName name="BuiltIn_AutoFilter___8_10" localSheetId="8">#REF!</definedName>
    <definedName name="BuiltIn_AutoFilter___8_10">#REF!</definedName>
    <definedName name="BuiltIn_AutoFilter___8_11" localSheetId="6">#REF!</definedName>
    <definedName name="BuiltIn_AutoFilter___8_11" localSheetId="7">#REF!</definedName>
    <definedName name="BuiltIn_AutoFilter___8_11" localSheetId="8">#REF!</definedName>
    <definedName name="BuiltIn_AutoFilter___8_11">#REF!</definedName>
    <definedName name="BuiltIn_AutoFilter___8_12" localSheetId="6">#REF!</definedName>
    <definedName name="BuiltIn_AutoFilter___8_12" localSheetId="7">#REF!</definedName>
    <definedName name="BuiltIn_AutoFilter___8_12" localSheetId="8">#REF!</definedName>
    <definedName name="BuiltIn_AutoFilter___8_12">#REF!</definedName>
    <definedName name="BuiltIn_AutoFilter___8_13" localSheetId="6">#REF!</definedName>
    <definedName name="BuiltIn_AutoFilter___8_13" localSheetId="7">#REF!</definedName>
    <definedName name="BuiltIn_AutoFilter___8_13" localSheetId="8">#REF!</definedName>
    <definedName name="BuiltIn_AutoFilter___8_13">#REF!</definedName>
    <definedName name="BuiltIn_AutoFilter___8_14" localSheetId="6">#REF!</definedName>
    <definedName name="BuiltIn_AutoFilter___8_14" localSheetId="7">#REF!</definedName>
    <definedName name="BuiltIn_AutoFilter___8_14" localSheetId="8">#REF!</definedName>
    <definedName name="BuiltIn_AutoFilter___8_14">#REF!</definedName>
    <definedName name="BuiltIn_AutoFilter___8_15" localSheetId="6">#REF!</definedName>
    <definedName name="BuiltIn_AutoFilter___8_15" localSheetId="7">#REF!</definedName>
    <definedName name="BuiltIn_AutoFilter___8_15" localSheetId="8">#REF!</definedName>
    <definedName name="BuiltIn_AutoFilter___8_15">#REF!</definedName>
    <definedName name="BuiltIn_AutoFilter___8_16" localSheetId="6">#REF!</definedName>
    <definedName name="BuiltIn_AutoFilter___8_16" localSheetId="7">#REF!</definedName>
    <definedName name="BuiltIn_AutoFilter___8_16" localSheetId="8">#REF!</definedName>
    <definedName name="BuiltIn_AutoFilter___8_16">#REF!</definedName>
    <definedName name="BuiltIn_AutoFilter___8_17" localSheetId="6">#REF!</definedName>
    <definedName name="BuiltIn_AutoFilter___8_17" localSheetId="7">#REF!</definedName>
    <definedName name="BuiltIn_AutoFilter___8_17" localSheetId="8">#REF!</definedName>
    <definedName name="BuiltIn_AutoFilter___8_17">#REF!</definedName>
    <definedName name="BuiltIn_AutoFilter___8_18" localSheetId="6">#REF!</definedName>
    <definedName name="BuiltIn_AutoFilter___8_18" localSheetId="7">#REF!</definedName>
    <definedName name="BuiltIn_AutoFilter___8_18" localSheetId="8">#REF!</definedName>
    <definedName name="BuiltIn_AutoFilter___8_18">#REF!</definedName>
    <definedName name="BuiltIn_AutoFilter___8_19" localSheetId="6">#REF!</definedName>
    <definedName name="BuiltIn_AutoFilter___8_19" localSheetId="7">#REF!</definedName>
    <definedName name="BuiltIn_AutoFilter___8_19" localSheetId="8">#REF!</definedName>
    <definedName name="BuiltIn_AutoFilter___8_19">#REF!</definedName>
    <definedName name="BuiltIn_AutoFilter___8_2" localSheetId="6">#REF!</definedName>
    <definedName name="BuiltIn_AutoFilter___8_2" localSheetId="7">#REF!</definedName>
    <definedName name="BuiltIn_AutoFilter___8_2" localSheetId="8">#REF!</definedName>
    <definedName name="BuiltIn_AutoFilter___8_2">#REF!</definedName>
    <definedName name="BuiltIn_AutoFilter___8_20" localSheetId="6">#REF!</definedName>
    <definedName name="BuiltIn_AutoFilter___8_20" localSheetId="7">#REF!</definedName>
    <definedName name="BuiltIn_AutoFilter___8_20" localSheetId="8">#REF!</definedName>
    <definedName name="BuiltIn_AutoFilter___8_20">#REF!</definedName>
    <definedName name="BuiltIn_AutoFilter___8_21" localSheetId="6">#REF!</definedName>
    <definedName name="BuiltIn_AutoFilter___8_21" localSheetId="7">#REF!</definedName>
    <definedName name="BuiltIn_AutoFilter___8_21" localSheetId="8">#REF!</definedName>
    <definedName name="BuiltIn_AutoFilter___8_21">#REF!</definedName>
    <definedName name="BuiltIn_AutoFilter___8_22" localSheetId="6">#REF!</definedName>
    <definedName name="BuiltIn_AutoFilter___8_22" localSheetId="7">#REF!</definedName>
    <definedName name="BuiltIn_AutoFilter___8_22" localSheetId="8">#REF!</definedName>
    <definedName name="BuiltIn_AutoFilter___8_22">#REF!</definedName>
    <definedName name="BuiltIn_AutoFilter___8_23" localSheetId="6">#REF!</definedName>
    <definedName name="BuiltIn_AutoFilter___8_23" localSheetId="7">#REF!</definedName>
    <definedName name="BuiltIn_AutoFilter___8_23" localSheetId="8">#REF!</definedName>
    <definedName name="BuiltIn_AutoFilter___8_23">#REF!</definedName>
    <definedName name="BuiltIn_AutoFilter___8_24" localSheetId="6">#REF!</definedName>
    <definedName name="BuiltIn_AutoFilter___8_24" localSheetId="7">#REF!</definedName>
    <definedName name="BuiltIn_AutoFilter___8_24" localSheetId="8">#REF!</definedName>
    <definedName name="BuiltIn_AutoFilter___8_24">#REF!</definedName>
    <definedName name="BuiltIn_AutoFilter___8_25" localSheetId="6">#REF!</definedName>
    <definedName name="BuiltIn_AutoFilter___8_25" localSheetId="7">#REF!</definedName>
    <definedName name="BuiltIn_AutoFilter___8_25" localSheetId="8">#REF!</definedName>
    <definedName name="BuiltIn_AutoFilter___8_25">#REF!</definedName>
    <definedName name="BuiltIn_AutoFilter___8_26" localSheetId="6">#REF!</definedName>
    <definedName name="BuiltIn_AutoFilter___8_26" localSheetId="7">#REF!</definedName>
    <definedName name="BuiltIn_AutoFilter___8_26" localSheetId="8">#REF!</definedName>
    <definedName name="BuiltIn_AutoFilter___8_26">#REF!</definedName>
    <definedName name="BuiltIn_AutoFilter___8_27" localSheetId="6">#REF!</definedName>
    <definedName name="BuiltIn_AutoFilter___8_27" localSheetId="7">#REF!</definedName>
    <definedName name="BuiltIn_AutoFilter___8_27" localSheetId="8">#REF!</definedName>
    <definedName name="BuiltIn_AutoFilter___8_27">#REF!</definedName>
    <definedName name="BuiltIn_AutoFilter___8_28" localSheetId="6">#REF!</definedName>
    <definedName name="BuiltIn_AutoFilter___8_28" localSheetId="7">#REF!</definedName>
    <definedName name="BuiltIn_AutoFilter___8_28" localSheetId="8">#REF!</definedName>
    <definedName name="BuiltIn_AutoFilter___8_28">#REF!</definedName>
    <definedName name="BuiltIn_AutoFilter___8_29" localSheetId="6">#REF!</definedName>
    <definedName name="BuiltIn_AutoFilter___8_29" localSheetId="7">#REF!</definedName>
    <definedName name="BuiltIn_AutoFilter___8_29" localSheetId="8">#REF!</definedName>
    <definedName name="BuiltIn_AutoFilter___8_29">#REF!</definedName>
    <definedName name="BuiltIn_AutoFilter___8_3" localSheetId="6">#REF!</definedName>
    <definedName name="BuiltIn_AutoFilter___8_3" localSheetId="7">#REF!</definedName>
    <definedName name="BuiltIn_AutoFilter___8_3" localSheetId="8">#REF!</definedName>
    <definedName name="BuiltIn_AutoFilter___8_3">#REF!</definedName>
    <definedName name="BuiltIn_AutoFilter___8_30" localSheetId="6">#REF!</definedName>
    <definedName name="BuiltIn_AutoFilter___8_30" localSheetId="7">#REF!</definedName>
    <definedName name="BuiltIn_AutoFilter___8_30" localSheetId="8">#REF!</definedName>
    <definedName name="BuiltIn_AutoFilter___8_30">#REF!</definedName>
    <definedName name="BuiltIn_AutoFilter___8_31" localSheetId="6">#REF!</definedName>
    <definedName name="BuiltIn_AutoFilter___8_31" localSheetId="7">#REF!</definedName>
    <definedName name="BuiltIn_AutoFilter___8_31" localSheetId="8">#REF!</definedName>
    <definedName name="BuiltIn_AutoFilter___8_31">#REF!</definedName>
    <definedName name="BuiltIn_AutoFilter___8_32" localSheetId="6">#REF!</definedName>
    <definedName name="BuiltIn_AutoFilter___8_32" localSheetId="7">#REF!</definedName>
    <definedName name="BuiltIn_AutoFilter___8_32" localSheetId="8">#REF!</definedName>
    <definedName name="BuiltIn_AutoFilter___8_32">#REF!</definedName>
    <definedName name="BuiltIn_AutoFilter___8_4" localSheetId="6">#REF!</definedName>
    <definedName name="BuiltIn_AutoFilter___8_4" localSheetId="7">#REF!</definedName>
    <definedName name="BuiltIn_AutoFilter___8_4" localSheetId="8">#REF!</definedName>
    <definedName name="BuiltIn_AutoFilter___8_4">#REF!</definedName>
    <definedName name="BuiltIn_AutoFilter___8_5" localSheetId="6">#REF!</definedName>
    <definedName name="BuiltIn_AutoFilter___8_5" localSheetId="7">#REF!</definedName>
    <definedName name="BuiltIn_AutoFilter___8_5" localSheetId="8">#REF!</definedName>
    <definedName name="BuiltIn_AutoFilter___8_5">#REF!</definedName>
    <definedName name="BuiltIn_AutoFilter___8_6" localSheetId="6">#REF!</definedName>
    <definedName name="BuiltIn_AutoFilter___8_6" localSheetId="7">#REF!</definedName>
    <definedName name="BuiltIn_AutoFilter___8_6" localSheetId="8">#REF!</definedName>
    <definedName name="BuiltIn_AutoFilter___8_6">#REF!</definedName>
    <definedName name="BuiltIn_AutoFilter___8_7" localSheetId="6">#REF!</definedName>
    <definedName name="BuiltIn_AutoFilter___8_7" localSheetId="7">#REF!</definedName>
    <definedName name="BuiltIn_AutoFilter___8_7" localSheetId="8">#REF!</definedName>
    <definedName name="BuiltIn_AutoFilter___8_7">#REF!</definedName>
    <definedName name="BuiltIn_AutoFilter___8_8" localSheetId="6">#REF!</definedName>
    <definedName name="BuiltIn_AutoFilter___8_8" localSheetId="7">#REF!</definedName>
    <definedName name="BuiltIn_AutoFilter___8_8" localSheetId="8">#REF!</definedName>
    <definedName name="BuiltIn_AutoFilter___8_8">#REF!</definedName>
    <definedName name="BuiltIn_AutoFilter___8_9" localSheetId="6">#REF!</definedName>
    <definedName name="BuiltIn_AutoFilter___8_9" localSheetId="7">#REF!</definedName>
    <definedName name="BuiltIn_AutoFilter___8_9" localSheetId="8">#REF!</definedName>
    <definedName name="BuiltIn_AutoFilter___8_9">#REF!</definedName>
    <definedName name="BuiltIn_Database___0" localSheetId="6">#REF!</definedName>
    <definedName name="BuiltIn_Database___0" localSheetId="7">#REF!</definedName>
    <definedName name="BuiltIn_Database___0" localSheetId="8">#REF!</definedName>
    <definedName name="BuiltIn_Database___0">#REF!</definedName>
    <definedName name="BuiltIn_Print_Area" localSheetId="6">#REF!</definedName>
    <definedName name="BuiltIn_Print_Area" localSheetId="7">#REF!</definedName>
    <definedName name="BuiltIn_Print_Area" localSheetId="8">#REF!</definedName>
    <definedName name="BuiltIn_Print_Area">#REF!</definedName>
    <definedName name="BuiltIn_Print_Area___0" localSheetId="6">#REF!</definedName>
    <definedName name="BuiltIn_Print_Area___0" localSheetId="7">#REF!</definedName>
    <definedName name="BuiltIn_Print_Area___0" localSheetId="8">#REF!</definedName>
    <definedName name="BuiltIn_Print_Area___0">#REF!</definedName>
    <definedName name="BuiltIn_Print_Area___0___0" localSheetId="6">#REF!</definedName>
    <definedName name="BuiltIn_Print_Area___0___0" localSheetId="7">#REF!</definedName>
    <definedName name="BuiltIn_Print_Area___0___0" localSheetId="8">#REF!</definedName>
    <definedName name="BuiltIn_Print_Area___0___0">#REF!</definedName>
    <definedName name="BuiltIn_Print_Area___0___0___0" localSheetId="6">#REF!</definedName>
    <definedName name="BuiltIn_Print_Area___0___0___0" localSheetId="7">#REF!</definedName>
    <definedName name="BuiltIn_Print_Area___0___0___0" localSheetId="8">#REF!</definedName>
    <definedName name="BuiltIn_Print_Area___0___0___0">#REF!</definedName>
    <definedName name="BuiltIn_Print_Area___0___0___0___0" localSheetId="6">#REF!</definedName>
    <definedName name="BuiltIn_Print_Area___0___0___0___0" localSheetId="7">#REF!</definedName>
    <definedName name="BuiltIn_Print_Area___0___0___0___0" localSheetId="8">#REF!</definedName>
    <definedName name="BuiltIn_Print_Area___0___0___0___0">#REF!</definedName>
    <definedName name="BuiltIn_Print_Area___0___0___0___0___0" localSheetId="6">#REF!</definedName>
    <definedName name="BuiltIn_Print_Area___0___0___0___0___0" localSheetId="7">#REF!</definedName>
    <definedName name="BuiltIn_Print_Area___0___0___0___0___0" localSheetId="8">#REF!</definedName>
    <definedName name="BuiltIn_Print_Area___0___0___0___0___0">#REF!</definedName>
    <definedName name="BuiltIn_Print_Area___0___0___0___0___0___0" localSheetId="6">#REF!</definedName>
    <definedName name="BuiltIn_Print_Area___0___0___0___0___0___0" localSheetId="7">#REF!</definedName>
    <definedName name="BuiltIn_Print_Area___0___0___0___0___0___0" localSheetId="8">#REF!</definedName>
    <definedName name="BuiltIn_Print_Area___0___0___0___0___0___0">#REF!</definedName>
    <definedName name="BuiltIn_Print_Area___0___0___0___0___0___0___0" localSheetId="6">#REF!</definedName>
    <definedName name="BuiltIn_Print_Area___0___0___0___0___0___0___0" localSheetId="7">#REF!</definedName>
    <definedName name="BuiltIn_Print_Area___0___0___0___0___0___0___0" localSheetId="8">#REF!</definedName>
    <definedName name="BuiltIn_Print_Area___0___0___0___0___0___0___0">#REF!</definedName>
    <definedName name="BuiltIn_Print_Area___0___0___0___0___0___0___0___0___0" localSheetId="6">#REF!</definedName>
    <definedName name="BuiltIn_Print_Area___0___0___0___0___0___0___0___0___0" localSheetId="7">#REF!</definedName>
    <definedName name="BuiltIn_Print_Area___0___0___0___0___0___0___0___0___0" localSheetId="8">#REF!</definedName>
    <definedName name="BuiltIn_Print_Area___0___0___0___0___0___0___0___0___0">#REF!</definedName>
    <definedName name="BuiltIn_Print_Area___0___0___10" localSheetId="6">#REF!</definedName>
    <definedName name="BuiltIn_Print_Area___0___0___10" localSheetId="7">#REF!</definedName>
    <definedName name="BuiltIn_Print_Area___0___0___10" localSheetId="8">#REF!</definedName>
    <definedName name="BuiltIn_Print_Area___0___0___10">#REF!</definedName>
    <definedName name="BuiltIn_Print_Area___0___1" localSheetId="6">#REF!</definedName>
    <definedName name="BuiltIn_Print_Area___0___1" localSheetId="7">#REF!</definedName>
    <definedName name="BuiltIn_Print_Area___0___1" localSheetId="8">#REF!</definedName>
    <definedName name="BuiltIn_Print_Area___0___1">#REF!</definedName>
    <definedName name="BuiltIn_Print_Area___0___1___0" localSheetId="6">#REF!</definedName>
    <definedName name="BuiltIn_Print_Area___0___1___0" localSheetId="7">#REF!</definedName>
    <definedName name="BuiltIn_Print_Area___0___1___0" localSheetId="8">#REF!</definedName>
    <definedName name="BuiltIn_Print_Area___0___1___0">#REF!</definedName>
    <definedName name="BuiltIn_Print_Area___0___1___0___0" localSheetId="6">#REF!</definedName>
    <definedName name="BuiltIn_Print_Area___0___1___0___0" localSheetId="7">#REF!</definedName>
    <definedName name="BuiltIn_Print_Area___0___1___0___0" localSheetId="8">#REF!</definedName>
    <definedName name="BuiltIn_Print_Area___0___1___0___0">#REF!</definedName>
    <definedName name="BuiltIn_Print_Area___0___1___0___0___0" localSheetId="6">#REF!</definedName>
    <definedName name="BuiltIn_Print_Area___0___1___0___0___0" localSheetId="7">#REF!</definedName>
    <definedName name="BuiltIn_Print_Area___0___1___0___0___0" localSheetId="8">#REF!</definedName>
    <definedName name="BuiltIn_Print_Area___0___1___0___0___0">#REF!</definedName>
    <definedName name="BuiltIn_Print_Area___0___1___0___0___0___0" localSheetId="6">#REF!</definedName>
    <definedName name="BuiltIn_Print_Area___0___1___0___0___0___0" localSheetId="7">#REF!</definedName>
    <definedName name="BuiltIn_Print_Area___0___1___0___0___0___0" localSheetId="8">#REF!</definedName>
    <definedName name="BuiltIn_Print_Area___0___1___0___0___0___0">#REF!</definedName>
    <definedName name="BuiltIn_Print_Area___0___1___0___0___0___0___0" localSheetId="6">#REF!</definedName>
    <definedName name="BuiltIn_Print_Area___0___1___0___0___0___0___0" localSheetId="7">#REF!</definedName>
    <definedName name="BuiltIn_Print_Area___0___1___0___0___0___0___0" localSheetId="8">#REF!</definedName>
    <definedName name="BuiltIn_Print_Area___0___1___0___0___0___0___0">#REF!</definedName>
    <definedName name="BuiltIn_Print_Area___0___1___0___0___0___0___0___0" localSheetId="6">#REF!</definedName>
    <definedName name="BuiltIn_Print_Area___0___1___0___0___0___0___0___0" localSheetId="7">#REF!</definedName>
    <definedName name="BuiltIn_Print_Area___0___1___0___0___0___0___0___0" localSheetId="8">#REF!</definedName>
    <definedName name="BuiltIn_Print_Area___0___1___0___0___0___0___0___0">#REF!</definedName>
    <definedName name="BuiltIn_Print_Area___0___1___0___0___0___0___0___0___0" localSheetId="6">#REF!</definedName>
    <definedName name="BuiltIn_Print_Area___0___1___0___0___0___0___0___0___0" localSheetId="7">#REF!</definedName>
    <definedName name="BuiltIn_Print_Area___0___1___0___0___0___0___0___0___0" localSheetId="8">#REF!</definedName>
    <definedName name="BuiltIn_Print_Area___0___1___0___0___0___0___0___0___0">#REF!</definedName>
    <definedName name="BuiltIn_Print_Area___0___1___0___0___0___0___0___0___0___0" localSheetId="6">#REF!</definedName>
    <definedName name="BuiltIn_Print_Area___0___1___0___0___0___0___0___0___0___0" localSheetId="7">#REF!</definedName>
    <definedName name="BuiltIn_Print_Area___0___1___0___0___0___0___0___0___0___0" localSheetId="8">#REF!</definedName>
    <definedName name="BuiltIn_Print_Area___0___1___0___0___0___0___0___0___0___0">#REF!</definedName>
    <definedName name="BuiltIn_Print_Area___0___1___0___0___0___0___0___0___0___0_1" localSheetId="6">#REF!</definedName>
    <definedName name="BuiltIn_Print_Area___0___1___0___0___0___0___0___0___0___0_1" localSheetId="7">#REF!</definedName>
    <definedName name="BuiltIn_Print_Area___0___1___0___0___0___0___0___0___0___0_1" localSheetId="8">#REF!</definedName>
    <definedName name="BuiltIn_Print_Area___0___1___0___0___0___0___0___0___0___0_1">#REF!</definedName>
    <definedName name="BuiltIn_Print_Area___0___1___0___0___0___0___0___0___0___0_1_1" localSheetId="6">#REF!</definedName>
    <definedName name="BuiltIn_Print_Area___0___1___0___0___0___0___0___0___0___0_1_1" localSheetId="7">#REF!</definedName>
    <definedName name="BuiltIn_Print_Area___0___1___0___0___0___0___0___0___0___0_1_1" localSheetId="8">#REF!</definedName>
    <definedName name="BuiltIn_Print_Area___0___1___0___0___0___0___0___0___0___0_1_1">#REF!</definedName>
    <definedName name="BuiltIn_Print_Area___0___1___0___0___0___0___0___0___0_1" localSheetId="6">#REF!</definedName>
    <definedName name="BuiltIn_Print_Area___0___1___0___0___0___0___0___0___0_1" localSheetId="7">#REF!</definedName>
    <definedName name="BuiltIn_Print_Area___0___1___0___0___0___0___0___0___0_1" localSheetId="8">#REF!</definedName>
    <definedName name="BuiltIn_Print_Area___0___1___0___0___0___0___0___0___0_1">#REF!</definedName>
    <definedName name="BuiltIn_Print_Area___0___1___0___0___0___0___0___0___0_1_1" localSheetId="6">#REF!</definedName>
    <definedName name="BuiltIn_Print_Area___0___1___0___0___0___0___0___0___0_1_1" localSheetId="7">#REF!</definedName>
    <definedName name="BuiltIn_Print_Area___0___1___0___0___0___0___0___0___0_1_1" localSheetId="8">#REF!</definedName>
    <definedName name="BuiltIn_Print_Area___0___1___0___0___0___0___0___0___0_1_1">#REF!</definedName>
    <definedName name="BuiltIn_Print_Area___0___1___0___0___0___0___0___0_1" localSheetId="6">#REF!</definedName>
    <definedName name="BuiltIn_Print_Area___0___1___0___0___0___0___0___0_1" localSheetId="7">#REF!</definedName>
    <definedName name="BuiltIn_Print_Area___0___1___0___0___0___0___0___0_1" localSheetId="8">#REF!</definedName>
    <definedName name="BuiltIn_Print_Area___0___1___0___0___0___0___0___0_1">#REF!</definedName>
    <definedName name="BuiltIn_Print_Area___0___1___0___0___0___0___0___0_1_1" localSheetId="6">#REF!</definedName>
    <definedName name="BuiltIn_Print_Area___0___1___0___0___0___0___0___0_1_1" localSheetId="7">#REF!</definedName>
    <definedName name="BuiltIn_Print_Area___0___1___0___0___0___0___0___0_1_1" localSheetId="8">#REF!</definedName>
    <definedName name="BuiltIn_Print_Area___0___1___0___0___0___0___0___0_1_1">#REF!</definedName>
    <definedName name="BuiltIn_Print_Area___0___1___0___0___0___0___0_1" localSheetId="6">#REF!</definedName>
    <definedName name="BuiltIn_Print_Area___0___1___0___0___0___0___0_1" localSheetId="7">#REF!</definedName>
    <definedName name="BuiltIn_Print_Area___0___1___0___0___0___0___0_1" localSheetId="8">#REF!</definedName>
    <definedName name="BuiltIn_Print_Area___0___1___0___0___0___0___0_1">#REF!</definedName>
    <definedName name="BuiltIn_Print_Area___0___1___0___0___0___0___0_1_1" localSheetId="6">#REF!</definedName>
    <definedName name="BuiltIn_Print_Area___0___1___0___0___0___0___0_1_1" localSheetId="7">#REF!</definedName>
    <definedName name="BuiltIn_Print_Area___0___1___0___0___0___0___0_1_1" localSheetId="8">#REF!</definedName>
    <definedName name="BuiltIn_Print_Area___0___1___0___0___0___0___0_1_1">#REF!</definedName>
    <definedName name="BuiltIn_Print_Area___0___1___0___0___0___0_1" localSheetId="6">#REF!</definedName>
    <definedName name="BuiltIn_Print_Area___0___1___0___0___0___0_1" localSheetId="7">#REF!</definedName>
    <definedName name="BuiltIn_Print_Area___0___1___0___0___0___0_1" localSheetId="8">#REF!</definedName>
    <definedName name="BuiltIn_Print_Area___0___1___0___0___0___0_1">#REF!</definedName>
    <definedName name="BuiltIn_Print_Area___0___1___0___0___0___0_1_1" localSheetId="6">#REF!</definedName>
    <definedName name="BuiltIn_Print_Area___0___1___0___0___0___0_1_1" localSheetId="7">#REF!</definedName>
    <definedName name="BuiltIn_Print_Area___0___1___0___0___0___0_1_1" localSheetId="8">#REF!</definedName>
    <definedName name="BuiltIn_Print_Area___0___1___0___0___0___0_1_1">#REF!</definedName>
    <definedName name="BuiltIn_Print_Area___0___1___0___0___0_1" localSheetId="6">#REF!</definedName>
    <definedName name="BuiltIn_Print_Area___0___1___0___0___0_1" localSheetId="7">#REF!</definedName>
    <definedName name="BuiltIn_Print_Area___0___1___0___0___0_1" localSheetId="8">#REF!</definedName>
    <definedName name="BuiltIn_Print_Area___0___1___0___0___0_1">#REF!</definedName>
    <definedName name="BuiltIn_Print_Area___0___1___0___0___0_1_1" localSheetId="6">#REF!</definedName>
    <definedName name="BuiltIn_Print_Area___0___1___0___0___0_1_1" localSheetId="7">#REF!</definedName>
    <definedName name="BuiltIn_Print_Area___0___1___0___0___0_1_1" localSheetId="8">#REF!</definedName>
    <definedName name="BuiltIn_Print_Area___0___1___0___0___0_1_1">#REF!</definedName>
    <definedName name="BuiltIn_Print_Area___0___1___0___0_1" localSheetId="6">#REF!</definedName>
    <definedName name="BuiltIn_Print_Area___0___1___0___0_1" localSheetId="7">#REF!</definedName>
    <definedName name="BuiltIn_Print_Area___0___1___0___0_1" localSheetId="8">#REF!</definedName>
    <definedName name="BuiltIn_Print_Area___0___1___0___0_1">#REF!</definedName>
    <definedName name="BuiltIn_Print_Area___0___1___0___0_1_1" localSheetId="6">#REF!</definedName>
    <definedName name="BuiltIn_Print_Area___0___1___0___0_1_1" localSheetId="7">#REF!</definedName>
    <definedName name="BuiltIn_Print_Area___0___1___0___0_1_1" localSheetId="8">#REF!</definedName>
    <definedName name="BuiltIn_Print_Area___0___1___0___0_1_1">#REF!</definedName>
    <definedName name="BuiltIn_Print_Area___0___1___0_1" localSheetId="6">#REF!</definedName>
    <definedName name="BuiltIn_Print_Area___0___1___0_1" localSheetId="7">#REF!</definedName>
    <definedName name="BuiltIn_Print_Area___0___1___0_1" localSheetId="8">#REF!</definedName>
    <definedName name="BuiltIn_Print_Area___0___1___0_1">#REF!</definedName>
    <definedName name="BuiltIn_Print_Area___0___1___0_1_1" localSheetId="6">#REF!</definedName>
    <definedName name="BuiltIn_Print_Area___0___1___0_1_1" localSheetId="7">#REF!</definedName>
    <definedName name="BuiltIn_Print_Area___0___1___0_1_1" localSheetId="8">#REF!</definedName>
    <definedName name="BuiltIn_Print_Area___0___1___0_1_1">#REF!</definedName>
    <definedName name="BuiltIn_Print_Area___0___1_1" localSheetId="6">#REF!</definedName>
    <definedName name="BuiltIn_Print_Area___0___1_1" localSheetId="7">#REF!</definedName>
    <definedName name="BuiltIn_Print_Area___0___1_1" localSheetId="8">#REF!</definedName>
    <definedName name="BuiltIn_Print_Area___0___1_1">#REF!</definedName>
    <definedName name="BuiltIn_Print_Area___0___1_1_1" localSheetId="6">#REF!</definedName>
    <definedName name="BuiltIn_Print_Area___0___1_1_1" localSheetId="7">#REF!</definedName>
    <definedName name="BuiltIn_Print_Area___0___1_1_1" localSheetId="8">#REF!</definedName>
    <definedName name="BuiltIn_Print_Area___0___1_1_1">#REF!</definedName>
    <definedName name="BuiltIn_Print_Area___0___16" localSheetId="6">#REF!</definedName>
    <definedName name="BuiltIn_Print_Area___0___16" localSheetId="7">#REF!</definedName>
    <definedName name="BuiltIn_Print_Area___0___16" localSheetId="8">#REF!</definedName>
    <definedName name="BuiltIn_Print_Area___0___16">#REF!</definedName>
    <definedName name="BuiltIn_Print_Area___0___16___0" localSheetId="6">#REF!</definedName>
    <definedName name="BuiltIn_Print_Area___0___16___0" localSheetId="7">#REF!</definedName>
    <definedName name="BuiltIn_Print_Area___0___16___0" localSheetId="8">#REF!</definedName>
    <definedName name="BuiltIn_Print_Area___0___16___0">#REF!</definedName>
    <definedName name="BuiltIn_Print_Area___0___16___0___0" localSheetId="6">#REF!</definedName>
    <definedName name="BuiltIn_Print_Area___0___16___0___0" localSheetId="7">#REF!</definedName>
    <definedName name="BuiltIn_Print_Area___0___16___0___0" localSheetId="8">#REF!</definedName>
    <definedName name="BuiltIn_Print_Area___0___16___0___0">#REF!</definedName>
    <definedName name="BuiltIn_Print_Area___0___16___0___0___0" localSheetId="6">#REF!</definedName>
    <definedName name="BuiltIn_Print_Area___0___16___0___0___0" localSheetId="7">#REF!</definedName>
    <definedName name="BuiltIn_Print_Area___0___16___0___0___0" localSheetId="8">#REF!</definedName>
    <definedName name="BuiltIn_Print_Area___0___16___0___0___0">#REF!</definedName>
    <definedName name="BuiltIn_Print_Area___0___16___0___0___0___0" localSheetId="6">#REF!</definedName>
    <definedName name="BuiltIn_Print_Area___0___16___0___0___0___0" localSheetId="7">#REF!</definedName>
    <definedName name="BuiltIn_Print_Area___0___16___0___0___0___0" localSheetId="8">#REF!</definedName>
    <definedName name="BuiltIn_Print_Area___0___16___0___0___0___0">#REF!</definedName>
    <definedName name="BuiltIn_Print_Area___0___16___0___0___0___0___0" localSheetId="6">#REF!</definedName>
    <definedName name="BuiltIn_Print_Area___0___16___0___0___0___0___0" localSheetId="7">#REF!</definedName>
    <definedName name="BuiltIn_Print_Area___0___16___0___0___0___0___0" localSheetId="8">#REF!</definedName>
    <definedName name="BuiltIn_Print_Area___0___16___0___0___0___0___0">#REF!</definedName>
    <definedName name="BuiltIn_Print_Area___0___16___0___0___0___0___0___0" localSheetId="6">#REF!</definedName>
    <definedName name="BuiltIn_Print_Area___0___16___0___0___0___0___0___0" localSheetId="7">#REF!</definedName>
    <definedName name="BuiltIn_Print_Area___0___16___0___0___0___0___0___0" localSheetId="8">#REF!</definedName>
    <definedName name="BuiltIn_Print_Area___0___16___0___0___0___0___0___0">#REF!</definedName>
    <definedName name="BuiltIn_Print_Area___0___16___0___0___0___0___0___0___0" localSheetId="6">#REF!</definedName>
    <definedName name="BuiltIn_Print_Area___0___16___0___0___0___0___0___0___0" localSheetId="7">#REF!</definedName>
    <definedName name="BuiltIn_Print_Area___0___16___0___0___0___0___0___0___0" localSheetId="8">#REF!</definedName>
    <definedName name="BuiltIn_Print_Area___0___16___0___0___0___0___0___0___0">#REF!</definedName>
    <definedName name="BuiltIn_Print_Area___0___4" localSheetId="6">#REF!</definedName>
    <definedName name="BuiltIn_Print_Area___0___4" localSheetId="7">#REF!</definedName>
    <definedName name="BuiltIn_Print_Area___0___4" localSheetId="8">#REF!</definedName>
    <definedName name="BuiltIn_Print_Area___0___4">#REF!</definedName>
    <definedName name="BuiltIn_Print_Area___0___5" localSheetId="6">#REF!</definedName>
    <definedName name="BuiltIn_Print_Area___0___5" localSheetId="7">#REF!</definedName>
    <definedName name="BuiltIn_Print_Area___0___5" localSheetId="8">#REF!</definedName>
    <definedName name="BuiltIn_Print_Area___0___5">#REF!</definedName>
    <definedName name="BuiltIn_Print_Area___0___5___0" localSheetId="6">#REF!</definedName>
    <definedName name="BuiltIn_Print_Area___0___5___0" localSheetId="7">#REF!</definedName>
    <definedName name="BuiltIn_Print_Area___0___5___0" localSheetId="8">#REF!</definedName>
    <definedName name="BuiltIn_Print_Area___0___5___0">#REF!</definedName>
    <definedName name="BuiltIn_Print_Area___0___6" localSheetId="6">#REF!</definedName>
    <definedName name="BuiltIn_Print_Area___0___6" localSheetId="7">#REF!</definedName>
    <definedName name="BuiltIn_Print_Area___0___6" localSheetId="8">#REF!</definedName>
    <definedName name="BuiltIn_Print_Area___0___6">#REF!</definedName>
    <definedName name="BuiltIn_Print_Area___0___6___0" localSheetId="6">#REF!</definedName>
    <definedName name="BuiltIn_Print_Area___0___6___0" localSheetId="7">#REF!</definedName>
    <definedName name="BuiltIn_Print_Area___0___6___0" localSheetId="8">#REF!</definedName>
    <definedName name="BuiltIn_Print_Area___0___6___0">#REF!</definedName>
    <definedName name="BuiltIn_Print_Area___0___7" localSheetId="6">#REF!</definedName>
    <definedName name="BuiltIn_Print_Area___0___7" localSheetId="7">#REF!</definedName>
    <definedName name="BuiltIn_Print_Area___0___7" localSheetId="8">#REF!</definedName>
    <definedName name="BuiltIn_Print_Area___0___7">#REF!</definedName>
    <definedName name="BuiltIn_Print_Area___0___7___0" localSheetId="6">#REF!</definedName>
    <definedName name="BuiltIn_Print_Area___0___7___0" localSheetId="7">#REF!</definedName>
    <definedName name="BuiltIn_Print_Area___0___7___0" localSheetId="8">#REF!</definedName>
    <definedName name="BuiltIn_Print_Area___0___7___0">#REF!</definedName>
    <definedName name="BuiltIn_Print_Area___0___8" localSheetId="6">#REF!</definedName>
    <definedName name="BuiltIn_Print_Area___0___8" localSheetId="7">#REF!</definedName>
    <definedName name="BuiltIn_Print_Area___0___8" localSheetId="8">#REF!</definedName>
    <definedName name="BuiltIn_Print_Area___0___8">#REF!</definedName>
    <definedName name="BuiltIn_Print_Area___0_1" localSheetId="6">#REF!</definedName>
    <definedName name="BuiltIn_Print_Area___0_1" localSheetId="7">#REF!</definedName>
    <definedName name="BuiltIn_Print_Area___0_1" localSheetId="8">#REF!</definedName>
    <definedName name="BuiltIn_Print_Area___0_1">#REF!</definedName>
    <definedName name="BuiltIn_Print_Area___0_1_1" localSheetId="6">#REF!</definedName>
    <definedName name="BuiltIn_Print_Area___0_1_1" localSheetId="7">#REF!</definedName>
    <definedName name="BuiltIn_Print_Area___0_1_1" localSheetId="8">#REF!</definedName>
    <definedName name="BuiltIn_Print_Area___0_1_1">#REF!</definedName>
    <definedName name="BuiltIn_Print_Area_1" localSheetId="6">#REF!</definedName>
    <definedName name="BuiltIn_Print_Area_1" localSheetId="7">#REF!</definedName>
    <definedName name="BuiltIn_Print_Area_1" localSheetId="8">#REF!</definedName>
    <definedName name="BuiltIn_Print_Area_1">#REF!</definedName>
    <definedName name="BuiltIn_Print_Area_1_1" localSheetId="6">#REF!</definedName>
    <definedName name="BuiltIn_Print_Area_1_1" localSheetId="7">#REF!</definedName>
    <definedName name="BuiltIn_Print_Area_1_1" localSheetId="8">#REF!</definedName>
    <definedName name="BuiltIn_Print_Area_1_1">#REF!</definedName>
    <definedName name="BuiltIn_Print_Titles" localSheetId="6">#REF!</definedName>
    <definedName name="BuiltIn_Print_Titles" localSheetId="7">#REF!</definedName>
    <definedName name="BuiltIn_Print_Titles" localSheetId="8">#REF!</definedName>
    <definedName name="BuiltIn_Print_Titles">#REF!</definedName>
    <definedName name="BuiltIn_Print_Titles___0" localSheetId="6">#REF!</definedName>
    <definedName name="BuiltIn_Print_Titles___0" localSheetId="7">#REF!</definedName>
    <definedName name="BuiltIn_Print_Titles___0" localSheetId="8">#REF!</definedName>
    <definedName name="BuiltIn_Print_Titles___0">#REF!</definedName>
    <definedName name="BuiltIn_Print_Titles___0___0" localSheetId="6">#REF!</definedName>
    <definedName name="BuiltIn_Print_Titles___0___0" localSheetId="7">#REF!</definedName>
    <definedName name="BuiltIn_Print_Titles___0___0" localSheetId="8">#REF!</definedName>
    <definedName name="BuiltIn_Print_Titles___0___0">#REF!</definedName>
    <definedName name="BuiltIn_Print_Titles___0___0___0" localSheetId="6">#REF!</definedName>
    <definedName name="BuiltIn_Print_Titles___0___0___0" localSheetId="7">#REF!</definedName>
    <definedName name="BuiltIn_Print_Titles___0___0___0" localSheetId="8">#REF!</definedName>
    <definedName name="BuiltIn_Print_Titles___0___0___0">#REF!</definedName>
    <definedName name="BuiltIn_Print_Titles___0___0___0___0" localSheetId="6">#REF!</definedName>
    <definedName name="BuiltIn_Print_Titles___0___0___0___0" localSheetId="7">#REF!</definedName>
    <definedName name="BuiltIn_Print_Titles___0___0___0___0" localSheetId="8">#REF!</definedName>
    <definedName name="BuiltIn_Print_Titles___0___0___0___0">#REF!</definedName>
    <definedName name="BuiltIn_Print_Titles___0___0___0___0___0" localSheetId="6">#REF!</definedName>
    <definedName name="BuiltIn_Print_Titles___0___0___0___0___0" localSheetId="7">#REF!</definedName>
    <definedName name="BuiltIn_Print_Titles___0___0___0___0___0" localSheetId="8">#REF!</definedName>
    <definedName name="BuiltIn_Print_Titles___0___0___0___0___0">#REF!</definedName>
    <definedName name="BuiltIn_Print_Titles___0___0___0___0___0___0" localSheetId="6">#REF!</definedName>
    <definedName name="BuiltIn_Print_Titles___0___0___0___0___0___0" localSheetId="7">#REF!</definedName>
    <definedName name="BuiltIn_Print_Titles___0___0___0___0___0___0" localSheetId="8">#REF!</definedName>
    <definedName name="BuiltIn_Print_Titles___0___0___0___0___0___0">#REF!</definedName>
    <definedName name="BuiltIn_Print_Titles___0___0___0___0___0___0___0" localSheetId="6">#REF!</definedName>
    <definedName name="BuiltIn_Print_Titles___0___0___0___0___0___0___0" localSheetId="7">#REF!</definedName>
    <definedName name="BuiltIn_Print_Titles___0___0___0___0___0___0___0" localSheetId="8">#REF!</definedName>
    <definedName name="BuiltIn_Print_Titles___0___0___0___0___0___0___0">#REF!</definedName>
    <definedName name="BuiltIn_Print_Titles___0___0___0___0___0___0___0___0___0" localSheetId="6">#REF!</definedName>
    <definedName name="BuiltIn_Print_Titles___0___0___0___0___0___0___0___0___0" localSheetId="7">#REF!</definedName>
    <definedName name="BuiltIn_Print_Titles___0___0___0___0___0___0___0___0___0" localSheetId="8">#REF!</definedName>
    <definedName name="BuiltIn_Print_Titles___0___0___0___0___0___0___0___0___0">#REF!</definedName>
    <definedName name="BuiltIn_Print_Titles___0___0___10" localSheetId="6">#REF!</definedName>
    <definedName name="BuiltIn_Print_Titles___0___0___10" localSheetId="7">#REF!</definedName>
    <definedName name="BuiltIn_Print_Titles___0___0___10" localSheetId="8">#REF!</definedName>
    <definedName name="BuiltIn_Print_Titles___0___0___10">#REF!</definedName>
    <definedName name="BuiltIn_Print_Titles___0___1" localSheetId="6">#REF!</definedName>
    <definedName name="BuiltIn_Print_Titles___0___1" localSheetId="7">#REF!</definedName>
    <definedName name="BuiltIn_Print_Titles___0___1" localSheetId="8">#REF!</definedName>
    <definedName name="BuiltIn_Print_Titles___0___1">#REF!</definedName>
    <definedName name="BuiltIn_Print_Titles___0___16" localSheetId="6">#REF!</definedName>
    <definedName name="BuiltIn_Print_Titles___0___16" localSheetId="7">#REF!</definedName>
    <definedName name="BuiltIn_Print_Titles___0___16" localSheetId="8">#REF!</definedName>
    <definedName name="BuiltIn_Print_Titles___0___16">#REF!</definedName>
    <definedName name="BuiltIn_Print_Titles___0___16___0" localSheetId="6">#REF!</definedName>
    <definedName name="BuiltIn_Print_Titles___0___16___0" localSheetId="7">#REF!</definedName>
    <definedName name="BuiltIn_Print_Titles___0___16___0" localSheetId="8">#REF!</definedName>
    <definedName name="BuiltIn_Print_Titles___0___16___0">#REF!</definedName>
    <definedName name="BuiltIn_Print_Titles___0___16___0___0" localSheetId="6">#REF!</definedName>
    <definedName name="BuiltIn_Print_Titles___0___16___0___0" localSheetId="7">#REF!</definedName>
    <definedName name="BuiltIn_Print_Titles___0___16___0___0" localSheetId="8">#REF!</definedName>
    <definedName name="BuiltIn_Print_Titles___0___16___0___0">#REF!</definedName>
    <definedName name="BuiltIn_Print_Titles___0___16___0___0___0" localSheetId="6">#REF!</definedName>
    <definedName name="BuiltIn_Print_Titles___0___16___0___0___0" localSheetId="7">#REF!</definedName>
    <definedName name="BuiltIn_Print_Titles___0___16___0___0___0" localSheetId="8">#REF!</definedName>
    <definedName name="BuiltIn_Print_Titles___0___16___0___0___0">#REF!</definedName>
    <definedName name="BuiltIn_Print_Titles___0___16___0___0___0___0" localSheetId="6">#REF!</definedName>
    <definedName name="BuiltIn_Print_Titles___0___16___0___0___0___0" localSheetId="7">#REF!</definedName>
    <definedName name="BuiltIn_Print_Titles___0___16___0___0___0___0" localSheetId="8">#REF!</definedName>
    <definedName name="BuiltIn_Print_Titles___0___16___0___0___0___0">#REF!</definedName>
    <definedName name="BuiltIn_Print_Titles___0___16___0___0___0___0___0" localSheetId="6">#REF!</definedName>
    <definedName name="BuiltIn_Print_Titles___0___16___0___0___0___0___0" localSheetId="7">#REF!</definedName>
    <definedName name="BuiltIn_Print_Titles___0___16___0___0___0___0___0" localSheetId="8">#REF!</definedName>
    <definedName name="BuiltIn_Print_Titles___0___16___0___0___0___0___0">#REF!</definedName>
    <definedName name="BuiltIn_Print_Titles___0___5" localSheetId="6">#REF!</definedName>
    <definedName name="BuiltIn_Print_Titles___0___5" localSheetId="7">#REF!</definedName>
    <definedName name="BuiltIn_Print_Titles___0___5" localSheetId="8">#REF!</definedName>
    <definedName name="BuiltIn_Print_Titles___0___5">#REF!</definedName>
    <definedName name="BuiltIn_Print_Titles___0___6" localSheetId="6">#REF!</definedName>
    <definedName name="BuiltIn_Print_Titles___0___6" localSheetId="7">#REF!</definedName>
    <definedName name="BuiltIn_Print_Titles___0___6" localSheetId="8">#REF!</definedName>
    <definedName name="BuiltIn_Print_Titles___0___6">#REF!</definedName>
    <definedName name="BuiltIn_Print_Titles___0___7" localSheetId="6">#REF!</definedName>
    <definedName name="BuiltIn_Print_Titles___0___7" localSheetId="7">#REF!</definedName>
    <definedName name="BuiltIn_Print_Titles___0___7" localSheetId="8">#REF!</definedName>
    <definedName name="BuiltIn_Print_Titles___0___7">#REF!</definedName>
    <definedName name="BuiltIn_Print_Titles___0___8" localSheetId="6">#REF!</definedName>
    <definedName name="BuiltIn_Print_Titles___0___8" localSheetId="7">#REF!</definedName>
    <definedName name="BuiltIn_Print_Titles___0___8" localSheetId="8">#REF!</definedName>
    <definedName name="BuiltIn_Print_Titles___0___8">#REF!</definedName>
    <definedName name="BuiltIn_Print_Titles___0_1" localSheetId="6">#REF!</definedName>
    <definedName name="BuiltIn_Print_Titles___0_1" localSheetId="7">#REF!</definedName>
    <definedName name="BuiltIn_Print_Titles___0_1" localSheetId="8">#REF!</definedName>
    <definedName name="BuiltIn_Print_Titles___0_1">#REF!</definedName>
    <definedName name="BuiltIn_Print_Titles___0_1_1" localSheetId="6">#REF!</definedName>
    <definedName name="BuiltIn_Print_Titles___0_1_1" localSheetId="7">#REF!</definedName>
    <definedName name="BuiltIn_Print_Titles___0_1_1" localSheetId="8">#REF!</definedName>
    <definedName name="BuiltIn_Print_Titles___0_1_1">#REF!</definedName>
    <definedName name="BuiltIn_Print_Titles___4___4" localSheetId="6">#REF!</definedName>
    <definedName name="BuiltIn_Print_Titles___4___4" localSheetId="7">#REF!</definedName>
    <definedName name="BuiltIn_Print_Titles___4___4" localSheetId="8">#REF!</definedName>
    <definedName name="BuiltIn_Print_Titles___4___4">#REF!</definedName>
    <definedName name="BuiltIn_Print_Titles___5___5" localSheetId="6">#REF!</definedName>
    <definedName name="BuiltIn_Print_Titles___5___5" localSheetId="7">#REF!</definedName>
    <definedName name="BuiltIn_Print_Titles___5___5" localSheetId="8">#REF!</definedName>
    <definedName name="BuiltIn_Print_Titles___5___5">#REF!</definedName>
    <definedName name="BuiltIn_Print_Titles___5___5___0" localSheetId="6">#REF!</definedName>
    <definedName name="BuiltIn_Print_Titles___5___5___0" localSheetId="7">#REF!</definedName>
    <definedName name="BuiltIn_Print_Titles___5___5___0" localSheetId="8">#REF!</definedName>
    <definedName name="BuiltIn_Print_Titles___5___5___0">#REF!</definedName>
    <definedName name="BuiltIn_Print_Titles___6___6" localSheetId="6">#REF!</definedName>
    <definedName name="BuiltIn_Print_Titles___6___6" localSheetId="7">#REF!</definedName>
    <definedName name="BuiltIn_Print_Titles___6___6" localSheetId="8">#REF!</definedName>
    <definedName name="BuiltIn_Print_Titles___6___6">#REF!</definedName>
    <definedName name="BuiltIn_Print_Titles___6___6___0" localSheetId="6">#REF!</definedName>
    <definedName name="BuiltIn_Print_Titles___6___6___0" localSheetId="7">#REF!</definedName>
    <definedName name="BuiltIn_Print_Titles___6___6___0" localSheetId="8">#REF!</definedName>
    <definedName name="BuiltIn_Print_Titles___6___6___0">#REF!</definedName>
    <definedName name="BuiltIn_Print_Titles___7___7" localSheetId="6">#REF!</definedName>
    <definedName name="BuiltIn_Print_Titles___7___7" localSheetId="7">#REF!</definedName>
    <definedName name="BuiltIn_Print_Titles___7___7" localSheetId="8">#REF!</definedName>
    <definedName name="BuiltIn_Print_Titles___7___7">#REF!</definedName>
    <definedName name="BuiltIn_Print_Titles_1" localSheetId="6">#REF!</definedName>
    <definedName name="BuiltIn_Print_Titles_1" localSheetId="7">#REF!</definedName>
    <definedName name="BuiltIn_Print_Titles_1" localSheetId="8">#REF!</definedName>
    <definedName name="BuiltIn_Print_Titles_1">#REF!</definedName>
    <definedName name="BuiltIn_Print_Titles_1_1" localSheetId="6">#REF!</definedName>
    <definedName name="BuiltIn_Print_Titles_1_1" localSheetId="7">#REF!</definedName>
    <definedName name="BuiltIn_Print_Titles_1_1" localSheetId="8">#REF!</definedName>
    <definedName name="BuiltIn_Print_Titles_1_1">#REF!</definedName>
    <definedName name="Capa" localSheetId="6" hidden="1">{#N/A,#N/A,FALSE,"ET-CAPA";#N/A,#N/A,FALSE,"ET-PAG1";#N/A,#N/A,FALSE,"ET-PAG2";#N/A,#N/A,FALSE,"ET-PAG3";#N/A,#N/A,FALSE,"ET-PAG4";#N/A,#N/A,FALSE,"ET-PAG5"}</definedName>
    <definedName name="Capa" localSheetId="7" hidden="1">{#N/A,#N/A,FALSE,"ET-CAPA";#N/A,#N/A,FALSE,"ET-PAG1";#N/A,#N/A,FALSE,"ET-PAG2";#N/A,#N/A,FALSE,"ET-PAG3";#N/A,#N/A,FALSE,"ET-PAG4";#N/A,#N/A,FALSE,"ET-PAG5"}</definedName>
    <definedName name="Capa" localSheetId="8" hidden="1">{#N/A,#N/A,FALSE,"ET-CAPA";#N/A,#N/A,FALSE,"ET-PAG1";#N/A,#N/A,FALSE,"ET-PAG2";#N/A,#N/A,FALSE,"ET-PAG3";#N/A,#N/A,FALSE,"ET-PAG4";#N/A,#N/A,FALSE,"ET-PAG5"}</definedName>
    <definedName name="Capa" hidden="1">{#N/A,#N/A,FALSE,"ET-CAPA";#N/A,#N/A,FALSE,"ET-PAG1";#N/A,#N/A,FALSE,"ET-PAG2";#N/A,#N/A,FALSE,"ET-PAG3";#N/A,#N/A,FALSE,"ET-PAG4";#N/A,#N/A,FALSE,"ET-PAG5"}</definedName>
    <definedName name="capa1" localSheetId="6">#REF!</definedName>
    <definedName name="capa1" localSheetId="7">#REF!</definedName>
    <definedName name="capa1" localSheetId="8">#REF!</definedName>
    <definedName name="capa1">#REF!</definedName>
    <definedName name="Carimbo" localSheetId="6">#REF!</definedName>
    <definedName name="Carimbo" localSheetId="7">#REF!</definedName>
    <definedName name="Carimbo" localSheetId="8">#REF!</definedName>
    <definedName name="Carimbo">#REF!</definedName>
    <definedName name="CODIGO" localSheetId="6">#REF!</definedName>
    <definedName name="CODIGO" localSheetId="7">#REF!</definedName>
    <definedName name="CODIGO" localSheetId="8">#REF!</definedName>
    <definedName name="CODIGO">#REF!</definedName>
    <definedName name="COMEÇO" localSheetId="6">'[3]CAPA -1'!#REF!</definedName>
    <definedName name="COMEÇO" localSheetId="7">'[3]CAPA -1'!#REF!</definedName>
    <definedName name="COMEÇO" localSheetId="8">'[3]CAPA -1'!#REF!</definedName>
    <definedName name="COMEÇO">'[3]CAPA -1'!#REF!</definedName>
    <definedName name="DAF" localSheetId="6">#REF!</definedName>
    <definedName name="DAF" localSheetId="7">#REF!</definedName>
    <definedName name="DAF" localSheetId="8">#REF!</definedName>
    <definedName name="DAF">#REF!</definedName>
    <definedName name="daniel" localSheetId="6">#REF!</definedName>
    <definedName name="daniel" localSheetId="7">#REF!</definedName>
    <definedName name="daniel" localSheetId="8">#REF!</definedName>
    <definedName name="daniel">#REF!</definedName>
    <definedName name="DD" localSheetId="6">#REF!</definedName>
    <definedName name="DD" localSheetId="7">#REF!</definedName>
    <definedName name="DD" localSheetId="8">#REF!</definedName>
    <definedName name="DD">#REF!</definedName>
    <definedName name="DDD" localSheetId="6">#REF!</definedName>
    <definedName name="DDD" localSheetId="7">#REF!</definedName>
    <definedName name="DDD" localSheetId="8">#REF!</definedName>
    <definedName name="DDD">#REF!</definedName>
    <definedName name="DF" localSheetId="6">#REF!</definedName>
    <definedName name="DF" localSheetId="7">#REF!</definedName>
    <definedName name="DF" localSheetId="8">#REF!</definedName>
    <definedName name="DF">#REF!</definedName>
    <definedName name="DFADFA" localSheetId="6">#REF!</definedName>
    <definedName name="DFADFA" localSheetId="7">#REF!</definedName>
    <definedName name="DFADFA" localSheetId="8">#REF!</definedName>
    <definedName name="DFADFA">#REF!</definedName>
    <definedName name="DFAFAF" localSheetId="6">#REF!</definedName>
    <definedName name="DFAFAF" localSheetId="7">#REF!</definedName>
    <definedName name="DFAFAF" localSheetId="8">#REF!</definedName>
    <definedName name="DFAFAF">#REF!</definedName>
    <definedName name="E" localSheetId="6">#REF!</definedName>
    <definedName name="E" localSheetId="7">#REF!</definedName>
    <definedName name="E" localSheetId="8">#REF!</definedName>
    <definedName name="E">#REF!</definedName>
    <definedName name="Excel_BuiltIn__FilterDatabase_1" localSheetId="6">#REF!</definedName>
    <definedName name="Excel_BuiltIn__FilterDatabase_1" localSheetId="7">#REF!</definedName>
    <definedName name="Excel_BuiltIn__FilterDatabase_1" localSheetId="8">#REF!</definedName>
    <definedName name="Excel_BuiltIn__FilterDatabase_1">#REF!</definedName>
    <definedName name="Excel_BuiltIn__FilterDatabase_10" localSheetId="6">#REF!</definedName>
    <definedName name="Excel_BuiltIn__FilterDatabase_10" localSheetId="7">#REF!</definedName>
    <definedName name="Excel_BuiltIn__FilterDatabase_10" localSheetId="8">#REF!</definedName>
    <definedName name="Excel_BuiltIn__FilterDatabase_10">#REF!</definedName>
    <definedName name="Excel_BuiltIn__FilterDatabase_10_1" localSheetId="6">#REF!</definedName>
    <definedName name="Excel_BuiltIn__FilterDatabase_10_1" localSheetId="7">#REF!</definedName>
    <definedName name="Excel_BuiltIn__FilterDatabase_10_1" localSheetId="8">#REF!</definedName>
    <definedName name="Excel_BuiltIn__FilterDatabase_10_1">#REF!</definedName>
    <definedName name="Excel_BuiltIn__FilterDatabase_11" localSheetId="6">#REF!</definedName>
    <definedName name="Excel_BuiltIn__FilterDatabase_11" localSheetId="7">#REF!</definedName>
    <definedName name="Excel_BuiltIn__FilterDatabase_11" localSheetId="8">#REF!</definedName>
    <definedName name="Excel_BuiltIn__FilterDatabase_11">#REF!</definedName>
    <definedName name="Excel_BuiltIn__FilterDatabase_12" localSheetId="6">#REF!</definedName>
    <definedName name="Excel_BuiltIn__FilterDatabase_12" localSheetId="7">#REF!</definedName>
    <definedName name="Excel_BuiltIn__FilterDatabase_12" localSheetId="8">#REF!</definedName>
    <definedName name="Excel_BuiltIn__FilterDatabase_12">#REF!</definedName>
    <definedName name="Excel_BuiltIn__FilterDatabase_13" localSheetId="6">#REF!</definedName>
    <definedName name="Excel_BuiltIn__FilterDatabase_13" localSheetId="7">#REF!</definedName>
    <definedName name="Excel_BuiltIn__FilterDatabase_13" localSheetId="8">#REF!</definedName>
    <definedName name="Excel_BuiltIn__FilterDatabase_13">#REF!</definedName>
    <definedName name="Excel_BuiltIn__FilterDatabase_14" localSheetId="6">#REF!</definedName>
    <definedName name="Excel_BuiltIn__FilterDatabase_14" localSheetId="7">#REF!</definedName>
    <definedName name="Excel_BuiltIn__FilterDatabase_14" localSheetId="8">#REF!</definedName>
    <definedName name="Excel_BuiltIn__FilterDatabase_14">#REF!</definedName>
    <definedName name="Excel_BuiltIn__FilterDatabase_15" localSheetId="6">#REF!</definedName>
    <definedName name="Excel_BuiltIn__FilterDatabase_15" localSheetId="7">#REF!</definedName>
    <definedName name="Excel_BuiltIn__FilterDatabase_15" localSheetId="8">#REF!</definedName>
    <definedName name="Excel_BuiltIn__FilterDatabase_15">#REF!</definedName>
    <definedName name="Excel_BuiltIn__FilterDatabase_16" localSheetId="6">#REF!</definedName>
    <definedName name="Excel_BuiltIn__FilterDatabase_16" localSheetId="7">#REF!</definedName>
    <definedName name="Excel_BuiltIn__FilterDatabase_16" localSheetId="8">#REF!</definedName>
    <definedName name="Excel_BuiltIn__FilterDatabase_16">#REF!</definedName>
    <definedName name="Excel_BuiltIn__FilterDatabase_17" localSheetId="6">#REF!</definedName>
    <definedName name="Excel_BuiltIn__FilterDatabase_17" localSheetId="7">#REF!</definedName>
    <definedName name="Excel_BuiltIn__FilterDatabase_17" localSheetId="8">#REF!</definedName>
    <definedName name="Excel_BuiltIn__FilterDatabase_17">#REF!</definedName>
    <definedName name="Excel_BuiltIn__FilterDatabase_18" localSheetId="6">#REF!</definedName>
    <definedName name="Excel_BuiltIn__FilterDatabase_18" localSheetId="7">#REF!</definedName>
    <definedName name="Excel_BuiltIn__FilterDatabase_18" localSheetId="8">#REF!</definedName>
    <definedName name="Excel_BuiltIn__FilterDatabase_18">#REF!</definedName>
    <definedName name="Excel_BuiltIn__FilterDatabase_2" localSheetId="6">#REF!</definedName>
    <definedName name="Excel_BuiltIn__FilterDatabase_2" localSheetId="7">#REF!</definedName>
    <definedName name="Excel_BuiltIn__FilterDatabase_2" localSheetId="8">#REF!</definedName>
    <definedName name="Excel_BuiltIn__FilterDatabase_2">#REF!</definedName>
    <definedName name="Excel_BuiltIn__FilterDatabase_3" localSheetId="6">#REF!</definedName>
    <definedName name="Excel_BuiltIn__FilterDatabase_3" localSheetId="7">#REF!</definedName>
    <definedName name="Excel_BuiltIn__FilterDatabase_3" localSheetId="8">#REF!</definedName>
    <definedName name="Excel_BuiltIn__FilterDatabase_3">#REF!</definedName>
    <definedName name="Excel_BuiltIn__FilterDatabase_3_1" localSheetId="6">#REF!</definedName>
    <definedName name="Excel_BuiltIn__FilterDatabase_3_1" localSheetId="7">#REF!</definedName>
    <definedName name="Excel_BuiltIn__FilterDatabase_3_1" localSheetId="8">#REF!</definedName>
    <definedName name="Excel_BuiltIn__FilterDatabase_3_1">#REF!</definedName>
    <definedName name="Excel_BuiltIn__FilterDatabase_3_1_1" localSheetId="6">#REF!</definedName>
    <definedName name="Excel_BuiltIn__FilterDatabase_3_1_1" localSheetId="7">#REF!</definedName>
    <definedName name="Excel_BuiltIn__FilterDatabase_3_1_1" localSheetId="8">#REF!</definedName>
    <definedName name="Excel_BuiltIn__FilterDatabase_3_1_1">#REF!</definedName>
    <definedName name="Excel_BuiltIn__FilterDatabase_3_4" localSheetId="6">#REF!</definedName>
    <definedName name="Excel_BuiltIn__FilterDatabase_3_4" localSheetId="7">#REF!</definedName>
    <definedName name="Excel_BuiltIn__FilterDatabase_3_4" localSheetId="8">#REF!</definedName>
    <definedName name="Excel_BuiltIn__FilterDatabase_3_4">#REF!</definedName>
    <definedName name="Excel_BuiltIn__FilterDatabase_3_5" localSheetId="6">#REF!</definedName>
    <definedName name="Excel_BuiltIn__FilterDatabase_3_5" localSheetId="7">#REF!</definedName>
    <definedName name="Excel_BuiltIn__FilterDatabase_3_5" localSheetId="8">#REF!</definedName>
    <definedName name="Excel_BuiltIn__FilterDatabase_3_5">#REF!</definedName>
    <definedName name="Excel_BuiltIn__FilterDatabase_3_6" localSheetId="6">#REF!</definedName>
    <definedName name="Excel_BuiltIn__FilterDatabase_3_6" localSheetId="7">#REF!</definedName>
    <definedName name="Excel_BuiltIn__FilterDatabase_3_6" localSheetId="8">#REF!</definedName>
    <definedName name="Excel_BuiltIn__FilterDatabase_3_6">#REF!</definedName>
    <definedName name="Excel_BuiltIn__FilterDatabase_3_7" localSheetId="6">#REF!</definedName>
    <definedName name="Excel_BuiltIn__FilterDatabase_3_7" localSheetId="7">#REF!</definedName>
    <definedName name="Excel_BuiltIn__FilterDatabase_3_7" localSheetId="8">#REF!</definedName>
    <definedName name="Excel_BuiltIn__FilterDatabase_3_7">#REF!</definedName>
    <definedName name="Excel_BuiltIn__FilterDatabase_3_8" localSheetId="6">#REF!</definedName>
    <definedName name="Excel_BuiltIn__FilterDatabase_3_8" localSheetId="7">#REF!</definedName>
    <definedName name="Excel_BuiltIn__FilterDatabase_3_8" localSheetId="8">#REF!</definedName>
    <definedName name="Excel_BuiltIn__FilterDatabase_3_8">#REF!</definedName>
    <definedName name="Excel_BuiltIn__FilterDatabase_3_9" localSheetId="6">#REF!</definedName>
    <definedName name="Excel_BuiltIn__FilterDatabase_3_9" localSheetId="7">#REF!</definedName>
    <definedName name="Excel_BuiltIn__FilterDatabase_3_9" localSheetId="8">#REF!</definedName>
    <definedName name="Excel_BuiltIn__FilterDatabase_3_9">#REF!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#REF!</definedName>
    <definedName name="Excel_BuiltIn__FilterDatabase_4_1" localSheetId="6">#REF!</definedName>
    <definedName name="Excel_BuiltIn__FilterDatabase_4_1" localSheetId="7">#REF!</definedName>
    <definedName name="Excel_BuiltIn__FilterDatabase_4_1" localSheetId="8">#REF!</definedName>
    <definedName name="Excel_BuiltIn__FilterDatabase_4_1">#REF!</definedName>
    <definedName name="Excel_BuiltIn__FilterDatabase_5" localSheetId="6">#REF!</definedName>
    <definedName name="Excel_BuiltIn__FilterDatabase_5" localSheetId="7">#REF!</definedName>
    <definedName name="Excel_BuiltIn__FilterDatabase_5" localSheetId="8">#REF!</definedName>
    <definedName name="Excel_BuiltIn__FilterDatabase_5">#REF!</definedName>
    <definedName name="Excel_BuiltIn__FilterDatabase_5_1" localSheetId="6">#REF!</definedName>
    <definedName name="Excel_BuiltIn__FilterDatabase_5_1" localSheetId="7">#REF!</definedName>
    <definedName name="Excel_BuiltIn__FilterDatabase_5_1" localSheetId="8">#REF!</definedName>
    <definedName name="Excel_BuiltIn__FilterDatabase_5_1">#REF!</definedName>
    <definedName name="Excel_BuiltIn__FilterDatabase_5_1_1" localSheetId="6">#REF!</definedName>
    <definedName name="Excel_BuiltIn__FilterDatabase_5_1_1" localSheetId="7">#REF!</definedName>
    <definedName name="Excel_BuiltIn__FilterDatabase_5_1_1" localSheetId="8">#REF!</definedName>
    <definedName name="Excel_BuiltIn__FilterDatabase_5_1_1">#REF!</definedName>
    <definedName name="Excel_BuiltIn__FilterDatabase_6" localSheetId="6">#REF!</definedName>
    <definedName name="Excel_BuiltIn__FilterDatabase_6" localSheetId="7">#REF!</definedName>
    <definedName name="Excel_BuiltIn__FilterDatabase_6" localSheetId="8">#REF!</definedName>
    <definedName name="Excel_BuiltIn__FilterDatabase_6">#REF!</definedName>
    <definedName name="Excel_BuiltIn__FilterDatabase_6_1" localSheetId="6">#REF!</definedName>
    <definedName name="Excel_BuiltIn__FilterDatabase_6_1" localSheetId="7">#REF!</definedName>
    <definedName name="Excel_BuiltIn__FilterDatabase_6_1" localSheetId="8">#REF!</definedName>
    <definedName name="Excel_BuiltIn__FilterDatabase_6_1">#REF!</definedName>
    <definedName name="Excel_BuiltIn__FilterDatabase_7" localSheetId="6">#REF!</definedName>
    <definedName name="Excel_BuiltIn__FilterDatabase_7" localSheetId="7">#REF!</definedName>
    <definedName name="Excel_BuiltIn__FilterDatabase_7" localSheetId="8">#REF!</definedName>
    <definedName name="Excel_BuiltIn__FilterDatabase_7">#REF!</definedName>
    <definedName name="Excel_BuiltIn__FilterDatabase_7_1" localSheetId="6">#REF!</definedName>
    <definedName name="Excel_BuiltIn__FilterDatabase_7_1" localSheetId="7">#REF!</definedName>
    <definedName name="Excel_BuiltIn__FilterDatabase_7_1" localSheetId="8">#REF!</definedName>
    <definedName name="Excel_BuiltIn__FilterDatabase_7_1">#REF!</definedName>
    <definedName name="Excel_BuiltIn__FilterDatabase_8" localSheetId="6">#REF!</definedName>
    <definedName name="Excel_BuiltIn__FilterDatabase_8" localSheetId="7">#REF!</definedName>
    <definedName name="Excel_BuiltIn__FilterDatabase_8" localSheetId="8">#REF!</definedName>
    <definedName name="Excel_BuiltIn__FilterDatabase_8">#REF!</definedName>
    <definedName name="Excel_BuiltIn__FilterDatabase_8_1" localSheetId="6">#REF!</definedName>
    <definedName name="Excel_BuiltIn__FilterDatabase_8_1" localSheetId="7">#REF!</definedName>
    <definedName name="Excel_BuiltIn__FilterDatabase_8_1" localSheetId="8">#REF!</definedName>
    <definedName name="Excel_BuiltIn__FilterDatabase_8_1">#REF!</definedName>
    <definedName name="Excel_BuiltIn__FilterDatabase_9" localSheetId="6">#REF!</definedName>
    <definedName name="Excel_BuiltIn__FilterDatabase_9" localSheetId="7">#REF!</definedName>
    <definedName name="Excel_BuiltIn__FilterDatabase_9" localSheetId="8">#REF!</definedName>
    <definedName name="Excel_BuiltIn__FilterDatabase_9">#REF!</definedName>
    <definedName name="Excel_BuiltIn__FilterDatabase_9_1" localSheetId="6">#REF!</definedName>
    <definedName name="Excel_BuiltIn__FilterDatabase_9_1" localSheetId="7">#REF!</definedName>
    <definedName name="Excel_BuiltIn__FilterDatabase_9_1" localSheetId="8">#REF!</definedName>
    <definedName name="Excel_BuiltIn__FilterDatabase_9_1">#REF!</definedName>
    <definedName name="Excel_BuiltIn_Print_Area_1" localSheetId="6">#REF!</definedName>
    <definedName name="Excel_BuiltIn_Print_Area_1" localSheetId="7">#REF!</definedName>
    <definedName name="Excel_BuiltIn_Print_Area_1" localSheetId="8">#REF!</definedName>
    <definedName name="Excel_BuiltIn_Print_Area_1">#REF!</definedName>
    <definedName name="Excel_BuiltIn_Print_Area_1_1" localSheetId="6">#REF!</definedName>
    <definedName name="Excel_BuiltIn_Print_Area_1_1" localSheetId="7">#REF!</definedName>
    <definedName name="Excel_BuiltIn_Print_Area_1_1" localSheetId="8">#REF!</definedName>
    <definedName name="Excel_BuiltIn_Print_Area_1_1">#REF!</definedName>
    <definedName name="Excel_BuiltIn_Print_Area_1_1_1" localSheetId="6">#REF!</definedName>
    <definedName name="Excel_BuiltIn_Print_Area_1_1_1" localSheetId="7">#REF!</definedName>
    <definedName name="Excel_BuiltIn_Print_Area_1_1_1" localSheetId="8">#REF!</definedName>
    <definedName name="Excel_BuiltIn_Print_Area_1_1_1">#REF!</definedName>
    <definedName name="Excel_BuiltIn_Print_Area_1_1_1_1" localSheetId="6">#REF!</definedName>
    <definedName name="Excel_BuiltIn_Print_Area_1_1_1_1" localSheetId="7">#REF!</definedName>
    <definedName name="Excel_BuiltIn_Print_Area_1_1_1_1" localSheetId="8">#REF!</definedName>
    <definedName name="Excel_BuiltIn_Print_Area_1_1_1_1">#REF!</definedName>
    <definedName name="Excel_BuiltIn_Print_Area_1_1_1_1_1" localSheetId="6">#REF!</definedName>
    <definedName name="Excel_BuiltIn_Print_Area_1_1_1_1_1" localSheetId="7">#REF!</definedName>
    <definedName name="Excel_BuiltIn_Print_Area_1_1_1_1_1" localSheetId="8">#REF!</definedName>
    <definedName name="Excel_BuiltIn_Print_Area_1_1_1_1_1">#REF!</definedName>
    <definedName name="Excel_BuiltIn_Print_Area_1_1_1_1_1_1" localSheetId="6">#REF!</definedName>
    <definedName name="Excel_BuiltIn_Print_Area_1_1_1_1_1_1" localSheetId="7">#REF!</definedName>
    <definedName name="Excel_BuiltIn_Print_Area_1_1_1_1_1_1" localSheetId="8">#REF!</definedName>
    <definedName name="Excel_BuiltIn_Print_Area_1_1_1_1_1_1">#REF!</definedName>
    <definedName name="Excel_BuiltIn_Print_Area_1_1_1_1_1_1_1" localSheetId="6">#REF!</definedName>
    <definedName name="Excel_BuiltIn_Print_Area_1_1_1_1_1_1_1" localSheetId="7">#REF!</definedName>
    <definedName name="Excel_BuiltIn_Print_Area_1_1_1_1_1_1_1" localSheetId="8">#REF!</definedName>
    <definedName name="Excel_BuiltIn_Print_Area_1_1_1_1_1_1_1">#REF!</definedName>
    <definedName name="Excel_BuiltIn_Print_Area_1_1_1_1_1_1_1_1" localSheetId="6">#REF!</definedName>
    <definedName name="Excel_BuiltIn_Print_Area_1_1_1_1_1_1_1_1" localSheetId="7">#REF!</definedName>
    <definedName name="Excel_BuiltIn_Print_Area_1_1_1_1_1_1_1_1" localSheetId="8">#REF!</definedName>
    <definedName name="Excel_BuiltIn_Print_Area_1_1_1_1_1_1_1_1">#REF!</definedName>
    <definedName name="Excel_BuiltIn_Print_Area_1_1_1_1_1_1_1_1_1" localSheetId="6">#REF!</definedName>
    <definedName name="Excel_BuiltIn_Print_Area_1_1_1_1_1_1_1_1_1" localSheetId="7">#REF!</definedName>
    <definedName name="Excel_BuiltIn_Print_Area_1_1_1_1_1_1_1_1_1" localSheetId="8">#REF!</definedName>
    <definedName name="Excel_BuiltIn_Print_Area_1_1_1_1_1_1_1_1_1">#REF!</definedName>
    <definedName name="Excel_BuiltIn_Print_Area_10" localSheetId="6">#REF!</definedName>
    <definedName name="Excel_BuiltIn_Print_Area_10" localSheetId="7">#REF!</definedName>
    <definedName name="Excel_BuiltIn_Print_Area_10" localSheetId="8">#REF!</definedName>
    <definedName name="Excel_BuiltIn_Print_Area_10">#REF!</definedName>
    <definedName name="Excel_BuiltIn_Print_Area_10_1" localSheetId="6">#REF!</definedName>
    <definedName name="Excel_BuiltIn_Print_Area_10_1" localSheetId="7">#REF!</definedName>
    <definedName name="Excel_BuiltIn_Print_Area_10_1" localSheetId="8">#REF!</definedName>
    <definedName name="Excel_BuiltIn_Print_Area_10_1">#REF!</definedName>
    <definedName name="Excel_BuiltIn_Print_Area_11" localSheetId="6">#REF!</definedName>
    <definedName name="Excel_BuiltIn_Print_Area_11" localSheetId="7">#REF!</definedName>
    <definedName name="Excel_BuiltIn_Print_Area_11" localSheetId="8">#REF!</definedName>
    <definedName name="Excel_BuiltIn_Print_Area_11">#REF!</definedName>
    <definedName name="Excel_BuiltIn_Print_Area_11_1" localSheetId="6">#REF!</definedName>
    <definedName name="Excel_BuiltIn_Print_Area_11_1" localSheetId="7">#REF!</definedName>
    <definedName name="Excel_BuiltIn_Print_Area_11_1" localSheetId="8">#REF!</definedName>
    <definedName name="Excel_BuiltIn_Print_Area_11_1">#REF!</definedName>
    <definedName name="Excel_BuiltIn_Print_Area_13" localSheetId="6">#REF!</definedName>
    <definedName name="Excel_BuiltIn_Print_Area_13" localSheetId="7">#REF!</definedName>
    <definedName name="Excel_BuiltIn_Print_Area_13" localSheetId="8">#REF!</definedName>
    <definedName name="Excel_BuiltIn_Print_Area_13">#REF!</definedName>
    <definedName name="Excel_BuiltIn_Print_Area_14" localSheetId="6">#REF!</definedName>
    <definedName name="Excel_BuiltIn_Print_Area_14" localSheetId="7">#REF!</definedName>
    <definedName name="Excel_BuiltIn_Print_Area_14" localSheetId="8">#REF!</definedName>
    <definedName name="Excel_BuiltIn_Print_Area_14">#REF!</definedName>
    <definedName name="Excel_BuiltIn_Print_Area_15" localSheetId="6">#REF!</definedName>
    <definedName name="Excel_BuiltIn_Print_Area_15" localSheetId="7">#REF!</definedName>
    <definedName name="Excel_BuiltIn_Print_Area_15" localSheetId="8">#REF!</definedName>
    <definedName name="Excel_BuiltIn_Print_Area_15">#REF!</definedName>
    <definedName name="Excel_BuiltIn_Print_Area_16" localSheetId="6">#REF!</definedName>
    <definedName name="Excel_BuiltIn_Print_Area_16" localSheetId="7">#REF!</definedName>
    <definedName name="Excel_BuiltIn_Print_Area_16" localSheetId="8">#REF!</definedName>
    <definedName name="Excel_BuiltIn_Print_Area_16">#REF!</definedName>
    <definedName name="Excel_BuiltIn_Print_Area_17" localSheetId="6">#REF!</definedName>
    <definedName name="Excel_BuiltIn_Print_Area_17" localSheetId="7">#REF!</definedName>
    <definedName name="Excel_BuiltIn_Print_Area_17" localSheetId="8">#REF!</definedName>
    <definedName name="Excel_BuiltIn_Print_Area_17">#REF!</definedName>
    <definedName name="Excel_BuiltIn_Print_Area_18" localSheetId="6">#REF!</definedName>
    <definedName name="Excel_BuiltIn_Print_Area_18" localSheetId="7">#REF!</definedName>
    <definedName name="Excel_BuiltIn_Print_Area_18" localSheetId="8">#REF!</definedName>
    <definedName name="Excel_BuiltIn_Print_Area_18">#REF!</definedName>
    <definedName name="Excel_BuiltIn_Print_Area_2" localSheetId="6">#REF!</definedName>
    <definedName name="Excel_BuiltIn_Print_Area_2" localSheetId="7">#REF!</definedName>
    <definedName name="Excel_BuiltIn_Print_Area_2" localSheetId="8">#REF!</definedName>
    <definedName name="Excel_BuiltIn_Print_Area_2">#REF!</definedName>
    <definedName name="Excel_BuiltIn_Print_Area_2_1" localSheetId="6">#REF!</definedName>
    <definedName name="Excel_BuiltIn_Print_Area_2_1" localSheetId="7">#REF!</definedName>
    <definedName name="Excel_BuiltIn_Print_Area_2_1" localSheetId="8">#REF!</definedName>
    <definedName name="Excel_BuiltIn_Print_Area_2_1">#REF!</definedName>
    <definedName name="Excel_BuiltIn_Print_Area_3" localSheetId="6">#REF!</definedName>
    <definedName name="Excel_BuiltIn_Print_Area_3" localSheetId="7">#REF!</definedName>
    <definedName name="Excel_BuiltIn_Print_Area_3" localSheetId="8">#REF!</definedName>
    <definedName name="Excel_BuiltIn_Print_Area_3">#REF!</definedName>
    <definedName name="Excel_BuiltIn_Print_Area_3_1" localSheetId="6">#REF!</definedName>
    <definedName name="Excel_BuiltIn_Print_Area_3_1" localSheetId="7">#REF!</definedName>
    <definedName name="Excel_BuiltIn_Print_Area_3_1" localSheetId="8">#REF!</definedName>
    <definedName name="Excel_BuiltIn_Print_Area_3_1">#REF!</definedName>
    <definedName name="Excel_BuiltIn_Print_Area_3_1_1" localSheetId="6">#REF!</definedName>
    <definedName name="Excel_BuiltIn_Print_Area_3_1_1" localSheetId="7">#REF!</definedName>
    <definedName name="Excel_BuiltIn_Print_Area_3_1_1" localSheetId="8">#REF!</definedName>
    <definedName name="Excel_BuiltIn_Print_Area_3_1_1">#REF!</definedName>
    <definedName name="Excel_BuiltIn_Print_Area_3_1_1_1" localSheetId="6">#REF!</definedName>
    <definedName name="Excel_BuiltIn_Print_Area_3_1_1_1" localSheetId="7">#REF!</definedName>
    <definedName name="Excel_BuiltIn_Print_Area_3_1_1_1" localSheetId="8">#REF!</definedName>
    <definedName name="Excel_BuiltIn_Print_Area_3_1_1_1">#REF!</definedName>
    <definedName name="Excel_BuiltIn_Print_Area_3_1_1_1_1" localSheetId="6">#REF!</definedName>
    <definedName name="Excel_BuiltIn_Print_Area_3_1_1_1_1" localSheetId="7">#REF!</definedName>
    <definedName name="Excel_BuiltIn_Print_Area_3_1_1_1_1" localSheetId="8">#REF!</definedName>
    <definedName name="Excel_BuiltIn_Print_Area_3_1_1_1_1">#REF!</definedName>
    <definedName name="Excel_BuiltIn_Print_Area_4" localSheetId="6">#REF!</definedName>
    <definedName name="Excel_BuiltIn_Print_Area_4" localSheetId="7">#REF!</definedName>
    <definedName name="Excel_BuiltIn_Print_Area_4" localSheetId="8">#REF!</definedName>
    <definedName name="Excel_BuiltIn_Print_Area_4">#REF!</definedName>
    <definedName name="Excel_BuiltIn_Print_Area_4_1" localSheetId="6">#REF!</definedName>
    <definedName name="Excel_BuiltIn_Print_Area_4_1" localSheetId="7">#REF!</definedName>
    <definedName name="Excel_BuiltIn_Print_Area_4_1" localSheetId="8">#REF!</definedName>
    <definedName name="Excel_BuiltIn_Print_Area_4_1">#REF!</definedName>
    <definedName name="Excel_BuiltIn_Print_Area_4_1_1" localSheetId="6">#REF!</definedName>
    <definedName name="Excel_BuiltIn_Print_Area_4_1_1" localSheetId="7">#REF!</definedName>
    <definedName name="Excel_BuiltIn_Print_Area_4_1_1" localSheetId="8">#REF!</definedName>
    <definedName name="Excel_BuiltIn_Print_Area_4_1_1">#REF!</definedName>
    <definedName name="Excel_BuiltIn_Print_Area_5" localSheetId="6">#REF!</definedName>
    <definedName name="Excel_BuiltIn_Print_Area_5" localSheetId="7">#REF!</definedName>
    <definedName name="Excel_BuiltIn_Print_Area_5" localSheetId="8">#REF!</definedName>
    <definedName name="Excel_BuiltIn_Print_Area_5">#REF!</definedName>
    <definedName name="Excel_BuiltIn_Print_Area_5_1" localSheetId="6">#REF!</definedName>
    <definedName name="Excel_BuiltIn_Print_Area_5_1" localSheetId="7">#REF!</definedName>
    <definedName name="Excel_BuiltIn_Print_Area_5_1" localSheetId="8">#REF!</definedName>
    <definedName name="Excel_BuiltIn_Print_Area_5_1">#REF!</definedName>
    <definedName name="Excel_BuiltIn_Print_Area_5_1_1" localSheetId="6">#REF!</definedName>
    <definedName name="Excel_BuiltIn_Print_Area_5_1_1" localSheetId="7">#REF!</definedName>
    <definedName name="Excel_BuiltIn_Print_Area_5_1_1" localSheetId="8">#REF!</definedName>
    <definedName name="Excel_BuiltIn_Print_Area_5_1_1">#REF!</definedName>
    <definedName name="Excel_BuiltIn_Print_Area_5_1_1_1" localSheetId="6">#REF!</definedName>
    <definedName name="Excel_BuiltIn_Print_Area_5_1_1_1" localSheetId="7">#REF!</definedName>
    <definedName name="Excel_BuiltIn_Print_Area_5_1_1_1" localSheetId="8">#REF!</definedName>
    <definedName name="Excel_BuiltIn_Print_Area_5_1_1_1">#REF!</definedName>
    <definedName name="Excel_BuiltIn_Print_Area_5_6" localSheetId="6">#REF!</definedName>
    <definedName name="Excel_BuiltIn_Print_Area_5_6" localSheetId="7">#REF!</definedName>
    <definedName name="Excel_BuiltIn_Print_Area_5_6" localSheetId="8">#REF!</definedName>
    <definedName name="Excel_BuiltIn_Print_Area_5_6">#REF!</definedName>
    <definedName name="Excel_BuiltIn_Print_Area_5_7" localSheetId="6">#REF!</definedName>
    <definedName name="Excel_BuiltIn_Print_Area_5_7" localSheetId="7">#REF!</definedName>
    <definedName name="Excel_BuiltIn_Print_Area_5_7" localSheetId="8">#REF!</definedName>
    <definedName name="Excel_BuiltIn_Print_Area_5_7">#REF!</definedName>
    <definedName name="Excel_BuiltIn_Print_Area_6" localSheetId="6">#REF!</definedName>
    <definedName name="Excel_BuiltIn_Print_Area_6" localSheetId="7">#REF!</definedName>
    <definedName name="Excel_BuiltIn_Print_Area_6" localSheetId="8">#REF!</definedName>
    <definedName name="Excel_BuiltIn_Print_Area_6">#REF!</definedName>
    <definedName name="Excel_BuiltIn_Print_Area_6_1" localSheetId="6">#REF!</definedName>
    <definedName name="Excel_BuiltIn_Print_Area_6_1" localSheetId="7">#REF!</definedName>
    <definedName name="Excel_BuiltIn_Print_Area_6_1" localSheetId="8">#REF!</definedName>
    <definedName name="Excel_BuiltIn_Print_Area_6_1">#REF!</definedName>
    <definedName name="Excel_BuiltIn_Print_Area_6_1_1" localSheetId="6">#REF!</definedName>
    <definedName name="Excel_BuiltIn_Print_Area_6_1_1" localSheetId="7">#REF!</definedName>
    <definedName name="Excel_BuiltIn_Print_Area_6_1_1" localSheetId="8">#REF!</definedName>
    <definedName name="Excel_BuiltIn_Print_Area_6_1_1">#REF!</definedName>
    <definedName name="Excel_BuiltIn_Print_Area_6_1_1_1" localSheetId="6">#REF!</definedName>
    <definedName name="Excel_BuiltIn_Print_Area_6_1_1_1" localSheetId="7">#REF!</definedName>
    <definedName name="Excel_BuiltIn_Print_Area_6_1_1_1" localSheetId="8">#REF!</definedName>
    <definedName name="Excel_BuiltIn_Print_Area_6_1_1_1">#REF!</definedName>
    <definedName name="Excel_BuiltIn_Print_Area_7" localSheetId="6">#REF!</definedName>
    <definedName name="Excel_BuiltIn_Print_Area_7" localSheetId="7">#REF!</definedName>
    <definedName name="Excel_BuiltIn_Print_Area_7" localSheetId="8">#REF!</definedName>
    <definedName name="Excel_BuiltIn_Print_Area_7">#REF!</definedName>
    <definedName name="Excel_BuiltIn_Print_Area_7_1" localSheetId="6">#REF!</definedName>
    <definedName name="Excel_BuiltIn_Print_Area_7_1" localSheetId="7">#REF!</definedName>
    <definedName name="Excel_BuiltIn_Print_Area_7_1" localSheetId="8">#REF!</definedName>
    <definedName name="Excel_BuiltIn_Print_Area_7_1">#REF!</definedName>
    <definedName name="Excel_BuiltIn_Print_Area_7_1_1" localSheetId="6">#REF!</definedName>
    <definedName name="Excel_BuiltIn_Print_Area_7_1_1" localSheetId="7">#REF!</definedName>
    <definedName name="Excel_BuiltIn_Print_Area_7_1_1" localSheetId="8">#REF!</definedName>
    <definedName name="Excel_BuiltIn_Print_Area_7_1_1">#REF!</definedName>
    <definedName name="Excel_BuiltIn_Print_Area_8" localSheetId="6">#REF!</definedName>
    <definedName name="Excel_BuiltIn_Print_Area_8" localSheetId="7">#REF!</definedName>
    <definedName name="Excel_BuiltIn_Print_Area_8" localSheetId="8">#REF!</definedName>
    <definedName name="Excel_BuiltIn_Print_Area_8">#REF!</definedName>
    <definedName name="Excel_BuiltIn_Print_Area_8_1" localSheetId="6">#REF!</definedName>
    <definedName name="Excel_BuiltIn_Print_Area_8_1" localSheetId="7">#REF!</definedName>
    <definedName name="Excel_BuiltIn_Print_Area_8_1" localSheetId="8">#REF!</definedName>
    <definedName name="Excel_BuiltIn_Print_Area_8_1">#REF!</definedName>
    <definedName name="Excel_BuiltIn_Print_Area_8_1_1">([1]EMERGÊNCIA!$A$1:$N$213,[1]EMERGÊNCIA!$A$214:$N$290)</definedName>
    <definedName name="Excel_BuiltIn_Print_Area_8_1_1_1">([1]EMERGÊNCIA!$A$1:$N$213,[1]EMERGÊNCIA!$A$214:$N$290)</definedName>
    <definedName name="Excel_BuiltIn_Print_Area_9" localSheetId="6">#REF!</definedName>
    <definedName name="Excel_BuiltIn_Print_Area_9" localSheetId="7">#REF!</definedName>
    <definedName name="Excel_BuiltIn_Print_Area_9" localSheetId="8">#REF!</definedName>
    <definedName name="Excel_BuiltIn_Print_Area_9">#REF!</definedName>
    <definedName name="Excel_BuiltIn_Print_Area_9_1" localSheetId="6">#REF!</definedName>
    <definedName name="Excel_BuiltIn_Print_Area_9_1" localSheetId="7">#REF!</definedName>
    <definedName name="Excel_BuiltIn_Print_Area_9_1" localSheetId="8">#REF!</definedName>
    <definedName name="Excel_BuiltIn_Print_Area_9_1">#REF!</definedName>
    <definedName name="Excel_BuiltIn_Print_Area_9_1_1" localSheetId="6">#REF!</definedName>
    <definedName name="Excel_BuiltIn_Print_Area_9_1_1" localSheetId="7">#REF!</definedName>
    <definedName name="Excel_BuiltIn_Print_Area_9_1_1" localSheetId="8">#REF!</definedName>
    <definedName name="Excel_BuiltIn_Print_Area_9_1_1">#REF!</definedName>
    <definedName name="Excel_BuiltIn_Print_Area_9_1_1_1" localSheetId="6">#REF!</definedName>
    <definedName name="Excel_BuiltIn_Print_Area_9_1_1_1" localSheetId="7">#REF!</definedName>
    <definedName name="Excel_BuiltIn_Print_Area_9_1_1_1" localSheetId="8">#REF!</definedName>
    <definedName name="Excel_BuiltIn_Print_Area_9_1_1_1">#REF!</definedName>
    <definedName name="Excel_BuiltIn_Print_Titles_1_1" localSheetId="6">#REF!</definedName>
    <definedName name="Excel_BuiltIn_Print_Titles_1_1" localSheetId="7">#REF!</definedName>
    <definedName name="Excel_BuiltIn_Print_Titles_1_1" localSheetId="8">#REF!</definedName>
    <definedName name="Excel_BuiltIn_Print_Titles_1_1">#REF!</definedName>
    <definedName name="Excel_BuiltIn_Print_Titles_1_1_1" localSheetId="6">#REF!</definedName>
    <definedName name="Excel_BuiltIn_Print_Titles_1_1_1" localSheetId="7">#REF!</definedName>
    <definedName name="Excel_BuiltIn_Print_Titles_1_1_1" localSheetId="8">#REF!</definedName>
    <definedName name="Excel_BuiltIn_Print_Titles_1_1_1">#REF!</definedName>
    <definedName name="Excel_BuiltIn_Print_Titles_11" localSheetId="6">#REF!</definedName>
    <definedName name="Excel_BuiltIn_Print_Titles_11" localSheetId="7">#REF!</definedName>
    <definedName name="Excel_BuiltIn_Print_Titles_11" localSheetId="8">#REF!</definedName>
    <definedName name="Excel_BuiltIn_Print_Titles_11">#REF!</definedName>
    <definedName name="Excel_BuiltIn_Print_Titles_13" localSheetId="6">#REF!</definedName>
    <definedName name="Excel_BuiltIn_Print_Titles_13" localSheetId="7">#REF!</definedName>
    <definedName name="Excel_BuiltIn_Print_Titles_13" localSheetId="8">#REF!</definedName>
    <definedName name="Excel_BuiltIn_Print_Titles_13">#REF!</definedName>
    <definedName name="Excel_BuiltIn_Print_Titles_14" localSheetId="6">#REF!</definedName>
    <definedName name="Excel_BuiltIn_Print_Titles_14" localSheetId="7">#REF!</definedName>
    <definedName name="Excel_BuiltIn_Print_Titles_14" localSheetId="8">#REF!</definedName>
    <definedName name="Excel_BuiltIn_Print_Titles_14">#REF!</definedName>
    <definedName name="Excel_BuiltIn_Print_Titles_15" localSheetId="6">#REF!</definedName>
    <definedName name="Excel_BuiltIn_Print_Titles_15" localSheetId="7">#REF!</definedName>
    <definedName name="Excel_BuiltIn_Print_Titles_15" localSheetId="8">#REF!</definedName>
    <definedName name="Excel_BuiltIn_Print_Titles_15">#REF!</definedName>
    <definedName name="Excel_BuiltIn_Print_Titles_16" localSheetId="6">#REF!</definedName>
    <definedName name="Excel_BuiltIn_Print_Titles_16" localSheetId="7">#REF!</definedName>
    <definedName name="Excel_BuiltIn_Print_Titles_16" localSheetId="8">#REF!</definedName>
    <definedName name="Excel_BuiltIn_Print_Titles_16">#REF!</definedName>
    <definedName name="Excel_BuiltIn_Print_Titles_17" localSheetId="6">#REF!</definedName>
    <definedName name="Excel_BuiltIn_Print_Titles_17" localSheetId="7">#REF!</definedName>
    <definedName name="Excel_BuiltIn_Print_Titles_17" localSheetId="8">#REF!</definedName>
    <definedName name="Excel_BuiltIn_Print_Titles_17">#REF!</definedName>
    <definedName name="Excel_BuiltIn_Print_Titles_18" localSheetId="6">#REF!</definedName>
    <definedName name="Excel_BuiltIn_Print_Titles_18" localSheetId="7">#REF!</definedName>
    <definedName name="Excel_BuiltIn_Print_Titles_18" localSheetId="8">#REF!</definedName>
    <definedName name="Excel_BuiltIn_Print_Titles_18">#REF!</definedName>
    <definedName name="Excel_BuiltIn_Print_Titles_2" localSheetId="6">#REF!</definedName>
    <definedName name="Excel_BuiltIn_Print_Titles_2" localSheetId="7">#REF!</definedName>
    <definedName name="Excel_BuiltIn_Print_Titles_2" localSheetId="8">#REF!</definedName>
    <definedName name="Excel_BuiltIn_Print_Titles_2">#REF!</definedName>
    <definedName name="Excel_BuiltIn_Print_Titles_3" localSheetId="6">#REF!</definedName>
    <definedName name="Excel_BuiltIn_Print_Titles_3" localSheetId="7">#REF!</definedName>
    <definedName name="Excel_BuiltIn_Print_Titles_3" localSheetId="8">#REF!</definedName>
    <definedName name="Excel_BuiltIn_Print_Titles_3">#REF!</definedName>
    <definedName name="Excel_BuiltIn_Print_Titles_3_1" localSheetId="6">#REF!</definedName>
    <definedName name="Excel_BuiltIn_Print_Titles_3_1" localSheetId="7">#REF!</definedName>
    <definedName name="Excel_BuiltIn_Print_Titles_3_1" localSheetId="8">#REF!</definedName>
    <definedName name="Excel_BuiltIn_Print_Titles_3_1">#REF!</definedName>
    <definedName name="Excel_BuiltIn_Print_Titles_3_1_1" localSheetId="6">#REF!</definedName>
    <definedName name="Excel_BuiltIn_Print_Titles_3_1_1" localSheetId="7">#REF!</definedName>
    <definedName name="Excel_BuiltIn_Print_Titles_3_1_1" localSheetId="8">#REF!</definedName>
    <definedName name="Excel_BuiltIn_Print_Titles_3_1_1">#REF!</definedName>
    <definedName name="Excel_BuiltIn_Print_Titles_3_1_1_1" localSheetId="6">#REF!</definedName>
    <definedName name="Excel_BuiltIn_Print_Titles_3_1_1_1" localSheetId="7">#REF!</definedName>
    <definedName name="Excel_BuiltIn_Print_Titles_3_1_1_1" localSheetId="8">#REF!</definedName>
    <definedName name="Excel_BuiltIn_Print_Titles_3_1_1_1">#REF!</definedName>
    <definedName name="Excel_BuiltIn_Print_Titles_3_4" localSheetId="6">#REF!</definedName>
    <definedName name="Excel_BuiltIn_Print_Titles_3_4" localSheetId="7">#REF!</definedName>
    <definedName name="Excel_BuiltIn_Print_Titles_3_4" localSheetId="8">#REF!</definedName>
    <definedName name="Excel_BuiltIn_Print_Titles_3_4">#REF!</definedName>
    <definedName name="Excel_BuiltIn_Print_Titles_3_5" localSheetId="6">#REF!</definedName>
    <definedName name="Excel_BuiltIn_Print_Titles_3_5" localSheetId="7">#REF!</definedName>
    <definedName name="Excel_BuiltIn_Print_Titles_3_5" localSheetId="8">#REF!</definedName>
    <definedName name="Excel_BuiltIn_Print_Titles_3_5">#REF!</definedName>
    <definedName name="Excel_BuiltIn_Print_Titles_3_6" localSheetId="6">#REF!</definedName>
    <definedName name="Excel_BuiltIn_Print_Titles_3_6" localSheetId="7">#REF!</definedName>
    <definedName name="Excel_BuiltIn_Print_Titles_3_6" localSheetId="8">#REF!</definedName>
    <definedName name="Excel_BuiltIn_Print_Titles_3_6">#REF!</definedName>
    <definedName name="Excel_BuiltIn_Print_Titles_3_7" localSheetId="6">#REF!</definedName>
    <definedName name="Excel_BuiltIn_Print_Titles_3_7" localSheetId="7">#REF!</definedName>
    <definedName name="Excel_BuiltIn_Print_Titles_3_7" localSheetId="8">#REF!</definedName>
    <definedName name="Excel_BuiltIn_Print_Titles_3_7">#REF!</definedName>
    <definedName name="Excel_BuiltIn_Print_Titles_3_8" localSheetId="6">#REF!</definedName>
    <definedName name="Excel_BuiltIn_Print_Titles_3_8" localSheetId="7">#REF!</definedName>
    <definedName name="Excel_BuiltIn_Print_Titles_3_8" localSheetId="8">#REF!</definedName>
    <definedName name="Excel_BuiltIn_Print_Titles_3_8">#REF!</definedName>
    <definedName name="Excel_BuiltIn_Print_Titles_3_9" localSheetId="6">#REF!</definedName>
    <definedName name="Excel_BuiltIn_Print_Titles_3_9" localSheetId="7">#REF!</definedName>
    <definedName name="Excel_BuiltIn_Print_Titles_3_9" localSheetId="8">#REF!</definedName>
    <definedName name="Excel_BuiltIn_Print_Titles_3_9">#REF!</definedName>
    <definedName name="Excel_BuiltIn_Print_Titles_4" localSheetId="6">#REF!</definedName>
    <definedName name="Excel_BuiltIn_Print_Titles_4" localSheetId="7">#REF!</definedName>
    <definedName name="Excel_BuiltIn_Print_Titles_4" localSheetId="8">#REF!</definedName>
    <definedName name="Excel_BuiltIn_Print_Titles_4">#REF!</definedName>
    <definedName name="Excel_BuiltIn_Print_Titles_4_1" localSheetId="6">#REF!</definedName>
    <definedName name="Excel_BuiltIn_Print_Titles_4_1" localSheetId="7">#REF!</definedName>
    <definedName name="Excel_BuiltIn_Print_Titles_4_1" localSheetId="8">#REF!</definedName>
    <definedName name="Excel_BuiltIn_Print_Titles_4_1">#REF!</definedName>
    <definedName name="Excel_BuiltIn_Print_Titles_4_1_1" localSheetId="6">#REF!</definedName>
    <definedName name="Excel_BuiltIn_Print_Titles_4_1_1" localSheetId="7">#REF!</definedName>
    <definedName name="Excel_BuiltIn_Print_Titles_4_1_1" localSheetId="8">#REF!</definedName>
    <definedName name="Excel_BuiltIn_Print_Titles_4_1_1">#REF!</definedName>
    <definedName name="Excel_BuiltIn_Print_Titles_5" localSheetId="6">#REF!</definedName>
    <definedName name="Excel_BuiltIn_Print_Titles_5" localSheetId="7">#REF!</definedName>
    <definedName name="Excel_BuiltIn_Print_Titles_5" localSheetId="8">#REF!</definedName>
    <definedName name="Excel_BuiltIn_Print_Titles_5">#REF!</definedName>
    <definedName name="Excel_BuiltIn_Print_Titles_5_1" localSheetId="6">#REF!</definedName>
    <definedName name="Excel_BuiltIn_Print_Titles_5_1" localSheetId="7">#REF!</definedName>
    <definedName name="Excel_BuiltIn_Print_Titles_5_1" localSheetId="8">#REF!</definedName>
    <definedName name="Excel_BuiltIn_Print_Titles_5_1">#REF!</definedName>
    <definedName name="Excel_BuiltIn_Print_Titles_5_1_1" localSheetId="6">#REF!</definedName>
    <definedName name="Excel_BuiltIn_Print_Titles_5_1_1" localSheetId="7">#REF!</definedName>
    <definedName name="Excel_BuiltIn_Print_Titles_5_1_1" localSheetId="8">#REF!</definedName>
    <definedName name="Excel_BuiltIn_Print_Titles_5_1_1">#REF!</definedName>
    <definedName name="Excel_BuiltIn_Print_Titles_5_1_1_1" localSheetId="6">#REF!</definedName>
    <definedName name="Excel_BuiltIn_Print_Titles_5_1_1_1" localSheetId="7">#REF!</definedName>
    <definedName name="Excel_BuiltIn_Print_Titles_5_1_1_1" localSheetId="8">#REF!</definedName>
    <definedName name="Excel_BuiltIn_Print_Titles_5_1_1_1">#REF!</definedName>
    <definedName name="Excel_BuiltIn_Print_Titles_6" localSheetId="6">#REF!</definedName>
    <definedName name="Excel_BuiltIn_Print_Titles_6" localSheetId="7">#REF!</definedName>
    <definedName name="Excel_BuiltIn_Print_Titles_6" localSheetId="8">#REF!</definedName>
    <definedName name="Excel_BuiltIn_Print_Titles_6">#REF!</definedName>
    <definedName name="Excel_BuiltIn_Print_Titles_6_1" localSheetId="6">#REF!</definedName>
    <definedName name="Excel_BuiltIn_Print_Titles_6_1" localSheetId="7">#REF!</definedName>
    <definedName name="Excel_BuiltIn_Print_Titles_6_1" localSheetId="8">#REF!</definedName>
    <definedName name="Excel_BuiltIn_Print_Titles_6_1">#REF!</definedName>
    <definedName name="Excel_BuiltIn_Print_Titles_6_1_1" localSheetId="6">#REF!</definedName>
    <definedName name="Excel_BuiltIn_Print_Titles_6_1_1" localSheetId="7">#REF!</definedName>
    <definedName name="Excel_BuiltIn_Print_Titles_6_1_1" localSheetId="8">#REF!</definedName>
    <definedName name="Excel_BuiltIn_Print_Titles_6_1_1">#REF!</definedName>
    <definedName name="Excel_BuiltIn_Print_Titles_7" localSheetId="6">#REF!</definedName>
    <definedName name="Excel_BuiltIn_Print_Titles_7" localSheetId="7">#REF!</definedName>
    <definedName name="Excel_BuiltIn_Print_Titles_7" localSheetId="8">#REF!</definedName>
    <definedName name="Excel_BuiltIn_Print_Titles_7">#REF!</definedName>
    <definedName name="Excel_BuiltIn_Print_Titles_7_1" localSheetId="6">#REF!</definedName>
    <definedName name="Excel_BuiltIn_Print_Titles_7_1" localSheetId="7">#REF!</definedName>
    <definedName name="Excel_BuiltIn_Print_Titles_7_1" localSheetId="8">#REF!</definedName>
    <definedName name="Excel_BuiltIn_Print_Titles_7_1">#REF!</definedName>
    <definedName name="Excel_BuiltIn_Print_Titles_8" localSheetId="6">#REF!</definedName>
    <definedName name="Excel_BuiltIn_Print_Titles_8" localSheetId="7">#REF!</definedName>
    <definedName name="Excel_BuiltIn_Print_Titles_8" localSheetId="8">#REF!</definedName>
    <definedName name="Excel_BuiltIn_Print_Titles_8">#REF!</definedName>
    <definedName name="Excel_BuiltIn_Print_Titles_9" localSheetId="6">#REF!</definedName>
    <definedName name="Excel_BuiltIn_Print_Titles_9" localSheetId="7">#REF!</definedName>
    <definedName name="Excel_BuiltIn_Print_Titles_9" localSheetId="8">#REF!</definedName>
    <definedName name="Excel_BuiltIn_Print_Titles_9">#REF!</definedName>
    <definedName name="Excel_BuiltIn_Print_Titles_9_1" localSheetId="6">#REF!</definedName>
    <definedName name="Excel_BuiltIn_Print_Titles_9_1" localSheetId="7">#REF!</definedName>
    <definedName name="Excel_BuiltIn_Print_Titles_9_1" localSheetId="8">#REF!</definedName>
    <definedName name="Excel_BuiltIn_Print_Titles_9_1">#REF!</definedName>
    <definedName name="FAMILIAS" localSheetId="6">#REF!</definedName>
    <definedName name="FAMILIAS" localSheetId="7">#REF!</definedName>
    <definedName name="FAMILIAS" localSheetId="8">#REF!</definedName>
    <definedName name="FAMILIAS">#REF!</definedName>
    <definedName name="Fd" localSheetId="6">#REF!</definedName>
    <definedName name="Fd" localSheetId="7">#REF!</definedName>
    <definedName name="Fd" localSheetId="8">#REF!</definedName>
    <definedName name="Fd">#REF!</definedName>
    <definedName name="FDDFASD" localSheetId="6">#REF!</definedName>
    <definedName name="FDDFASD" localSheetId="7">#REF!</definedName>
    <definedName name="FDDFASD" localSheetId="8">#REF!</definedName>
    <definedName name="FDDFASD">#REF!</definedName>
    <definedName name="folha" localSheetId="6">#REF!</definedName>
    <definedName name="folha" localSheetId="7">#REF!</definedName>
    <definedName name="folha" localSheetId="8">#REF!</definedName>
    <definedName name="folha">#REF!</definedName>
    <definedName name="folhas" localSheetId="6">#REF!</definedName>
    <definedName name="folhas" localSheetId="7">#REF!</definedName>
    <definedName name="folhas" localSheetId="8">#REF!</definedName>
    <definedName name="folhas">#REF!</definedName>
    <definedName name="form01a" localSheetId="6">#REF!</definedName>
    <definedName name="form01a" localSheetId="7">#REF!</definedName>
    <definedName name="form01a" localSheetId="8">#REF!</definedName>
    <definedName name="form01a">#REF!</definedName>
    <definedName name="form01b" localSheetId="6">#REF!</definedName>
    <definedName name="form01b" localSheetId="7">#REF!</definedName>
    <definedName name="form01b" localSheetId="8">#REF!</definedName>
    <definedName name="form01b">#REF!</definedName>
    <definedName name="gasdfsdfase" localSheetId="6">#REF!</definedName>
    <definedName name="gasdfsdfase" localSheetId="7">#REF!</definedName>
    <definedName name="gasdfsdfase" localSheetId="8">#REF!</definedName>
    <definedName name="gasdfsdfase">#REF!</definedName>
    <definedName name="gfhfgh" localSheetId="6">#REF!</definedName>
    <definedName name="gfhfgh" localSheetId="7">#REF!</definedName>
    <definedName name="gfhfgh" localSheetId="8">#REF!</definedName>
    <definedName name="gfhfgh">#REF!</definedName>
    <definedName name="gfhfgh___6" localSheetId="6">#REF!</definedName>
    <definedName name="gfhfgh___6" localSheetId="7">#REF!</definedName>
    <definedName name="gfhfgh___6" localSheetId="8">#REF!</definedName>
    <definedName name="gfhfgh___6">#REF!</definedName>
    <definedName name="gfhfgh___6_1" localSheetId="6">#REF!</definedName>
    <definedName name="gfhfgh___6_1" localSheetId="7">#REF!</definedName>
    <definedName name="gfhfgh___6_1" localSheetId="8">#REF!</definedName>
    <definedName name="gfhfgh___6_1">#REF!</definedName>
    <definedName name="gfhfgh___6_1_1" localSheetId="6">#REF!</definedName>
    <definedName name="gfhfgh___6_1_1" localSheetId="7">#REF!</definedName>
    <definedName name="gfhfgh___6_1_1" localSheetId="8">#REF!</definedName>
    <definedName name="gfhfgh___6_1_1">#REF!</definedName>
    <definedName name="gfhfgh_1" localSheetId="6">#REF!</definedName>
    <definedName name="gfhfgh_1" localSheetId="7">#REF!</definedName>
    <definedName name="gfhfgh_1" localSheetId="8">#REF!</definedName>
    <definedName name="gfhfgh_1">#REF!</definedName>
    <definedName name="gfhfgh_1_1" localSheetId="6">#REF!</definedName>
    <definedName name="gfhfgh_1_1" localSheetId="7">#REF!</definedName>
    <definedName name="gfhfgh_1_1" localSheetId="8">#REF!</definedName>
    <definedName name="gfhfgh_1_1">#REF!</definedName>
    <definedName name="GGGG" localSheetId="6">#REF!</definedName>
    <definedName name="GGGG" localSheetId="7">#REF!</definedName>
    <definedName name="GGGG" localSheetId="8">#REF!</definedName>
    <definedName name="GGGG">#REF!</definedName>
    <definedName name="hjjhj" localSheetId="6">#REF!</definedName>
    <definedName name="hjjhj" localSheetId="7">#REF!</definedName>
    <definedName name="hjjhj" localSheetId="8">#REF!</definedName>
    <definedName name="hjjhj">#REF!</definedName>
    <definedName name="hjjhj_1" localSheetId="6">#REF!</definedName>
    <definedName name="hjjhj_1" localSheetId="7">#REF!</definedName>
    <definedName name="hjjhj_1" localSheetId="8">#REF!</definedName>
    <definedName name="hjjhj_1">#REF!</definedName>
    <definedName name="hjjhj_1_1" localSheetId="6">#REF!</definedName>
    <definedName name="hjjhj_1_1" localSheetId="7">#REF!</definedName>
    <definedName name="hjjhj_1_1" localSheetId="8">#REF!</definedName>
    <definedName name="hjjhj_1_1">#REF!</definedName>
    <definedName name="Im" localSheetId="6">#REF!</definedName>
    <definedName name="Im" localSheetId="7">#REF!</definedName>
    <definedName name="Im" localSheetId="8">#REF!</definedName>
    <definedName name="Im">#REF!</definedName>
    <definedName name="Io" localSheetId="6">#REF!</definedName>
    <definedName name="Io" localSheetId="7">#REF!</definedName>
    <definedName name="Io" localSheetId="8">#REF!</definedName>
    <definedName name="Io">#REF!</definedName>
    <definedName name="ISS" localSheetId="6">#REF!</definedName>
    <definedName name="ISS" localSheetId="7">#REF!</definedName>
    <definedName name="ISS" localSheetId="8">#REF!</definedName>
    <definedName name="ISS">#REF!</definedName>
    <definedName name="IT" localSheetId="6">#REF!</definedName>
    <definedName name="IT" localSheetId="7">#REF!</definedName>
    <definedName name="IT" localSheetId="8">#REF!</definedName>
    <definedName name="IT">#REF!</definedName>
    <definedName name="ITEM">[4]Plan1!$E$3:$E$5</definedName>
    <definedName name="item15.12" localSheetId="6">[5]COMPOSIÇÃO!#REF!</definedName>
    <definedName name="item15.12" localSheetId="7">[5]COMPOSIÇÃO!#REF!</definedName>
    <definedName name="item15.12" localSheetId="8">[5]COMPOSIÇÃO!#REF!</definedName>
    <definedName name="item15.12">[5]COMPOSIÇÃO!#REF!</definedName>
    <definedName name="item15.13" localSheetId="6">[5]COMPOSIÇÃO!#REF!</definedName>
    <definedName name="item15.13" localSheetId="7">[5]COMPOSIÇÃO!#REF!</definedName>
    <definedName name="item15.13" localSheetId="8">[5]COMPOSIÇÃO!#REF!</definedName>
    <definedName name="item15.13">[5]COMPOSIÇÃO!#REF!</definedName>
    <definedName name="item15_12" localSheetId="6">[6]COMPOSIÇÃO!#REF!</definedName>
    <definedName name="item15_12" localSheetId="7">[6]COMPOSIÇÃO!#REF!</definedName>
    <definedName name="item15_12" localSheetId="8">[6]COMPOSIÇÃO!#REF!</definedName>
    <definedName name="item15_12">[6]COMPOSIÇÃO!#REF!</definedName>
    <definedName name="item15_13" localSheetId="6">[6]COMPOSIÇÃO!#REF!</definedName>
    <definedName name="item15_13" localSheetId="7">[6]COMPOSIÇÃO!#REF!</definedName>
    <definedName name="item15_13" localSheetId="8">[6]COMPOSIÇÃO!#REF!</definedName>
    <definedName name="item15_13">[6]COMPOSIÇÃO!#REF!</definedName>
    <definedName name="Jd" localSheetId="6">#REF!</definedName>
    <definedName name="Jd" localSheetId="7">#REF!</definedName>
    <definedName name="Jd" localSheetId="8">#REF!</definedName>
    <definedName name="Jd">#REF!</definedName>
    <definedName name="Jm" localSheetId="6">#REF!</definedName>
    <definedName name="Jm" localSheetId="7">#REF!</definedName>
    <definedName name="Jm" localSheetId="8">#REF!</definedName>
    <definedName name="Jm">#REF!</definedName>
    <definedName name="JOBINFO" localSheetId="6">#REF!</definedName>
    <definedName name="JOBINFO" localSheetId="7">#REF!</definedName>
    <definedName name="JOBINFO" localSheetId="8">#REF!</definedName>
    <definedName name="JOBINFO">#REF!</definedName>
    <definedName name="JUR" localSheetId="6">#REF!</definedName>
    <definedName name="JUR" localSheetId="7">#REF!</definedName>
    <definedName name="JUR" localSheetId="8">#REF!</definedName>
    <definedName name="JUR">#REF!</definedName>
    <definedName name="LL" localSheetId="6">#REF!</definedName>
    <definedName name="LL" localSheetId="7">#REF!</definedName>
    <definedName name="LL" localSheetId="8">#REF!</definedName>
    <definedName name="LL">#REF!</definedName>
    <definedName name="LL_1" localSheetId="6">#REF!</definedName>
    <definedName name="LL_1" localSheetId="7">#REF!</definedName>
    <definedName name="LL_1" localSheetId="8">#REF!</definedName>
    <definedName name="LL_1">#REF!</definedName>
    <definedName name="LL_1_1" localSheetId="6">#REF!</definedName>
    <definedName name="LL_1_1" localSheetId="7">#REF!</definedName>
    <definedName name="LL_1_1" localSheetId="8">#REF!</definedName>
    <definedName name="LL_1_1">#REF!</definedName>
    <definedName name="Lucro" localSheetId="6">#REF!</definedName>
    <definedName name="Lucro" localSheetId="7">#REF!</definedName>
    <definedName name="Lucro" localSheetId="8">#REF!</definedName>
    <definedName name="Lucro">#REF!</definedName>
    <definedName name="m" localSheetId="6">#REF!</definedName>
    <definedName name="m" localSheetId="7">#REF!</definedName>
    <definedName name="m" localSheetId="8">#REF!</definedName>
    <definedName name="m">#REF!</definedName>
    <definedName name="MmExcelLinker_CBF3F7D5_5F0E_4EA5_B59F_34028F0F12D2">[7]ADMI_25.01!$G$48:$G$48</definedName>
    <definedName name="mmmmmm" localSheetId="6">#REF!</definedName>
    <definedName name="mmmmmm" localSheetId="7">#REF!</definedName>
    <definedName name="mmmmmm" localSheetId="8">#REF!</definedName>
    <definedName name="mmmmmm">#REF!</definedName>
    <definedName name="n" localSheetId="6">#REF!</definedName>
    <definedName name="n" localSheetId="7">#REF!</definedName>
    <definedName name="n" localSheetId="8">#REF!</definedName>
    <definedName name="n">#REF!</definedName>
    <definedName name="numcond1" localSheetId="6">#REF!</definedName>
    <definedName name="numcond1" localSheetId="7">#REF!</definedName>
    <definedName name="numcond1" localSheetId="8">#REF!</definedName>
    <definedName name="numcond1">#REF!</definedName>
    <definedName name="numcond3" localSheetId="6">#REF!</definedName>
    <definedName name="numcond3" localSheetId="7">#REF!</definedName>
    <definedName name="numcond3" localSheetId="8">#REF!</definedName>
    <definedName name="numcond3">#REF!</definedName>
    <definedName name="Pfim0" localSheetId="6">#REF!</definedName>
    <definedName name="Pfim0" localSheetId="7">#REF!</definedName>
    <definedName name="Pfim0" localSheetId="8">#REF!</definedName>
    <definedName name="Pfim0">#REF!</definedName>
    <definedName name="Pfim0a" localSheetId="6">#REF!</definedName>
    <definedName name="Pfim0a" localSheetId="7">#REF!</definedName>
    <definedName name="Pfim0a" localSheetId="8">#REF!</definedName>
    <definedName name="Pfim0a">#REF!</definedName>
    <definedName name="Pfim1" localSheetId="6">#REF!</definedName>
    <definedName name="Pfim1" localSheetId="7">#REF!</definedName>
    <definedName name="Pfim1" localSheetId="8">#REF!</definedName>
    <definedName name="Pfim1">#REF!</definedName>
    <definedName name="Print_Area_MI" localSheetId="6">#REF!</definedName>
    <definedName name="Print_Area_MI" localSheetId="7">#REF!</definedName>
    <definedName name="Print_Area_MI" localSheetId="8">#REF!</definedName>
    <definedName name="Print_Area_MI">#REF!</definedName>
    <definedName name="Print_Titles_MI" localSheetId="6">#REF!</definedName>
    <definedName name="Print_Titles_MI" localSheetId="7">#REF!</definedName>
    <definedName name="Print_Titles_MI" localSheetId="8">#REF!</definedName>
    <definedName name="Print_Titles_MI">#REF!</definedName>
    <definedName name="Rev" localSheetId="6">#REF!</definedName>
    <definedName name="Rev" localSheetId="7">#REF!</definedName>
    <definedName name="Rev" localSheetId="8">#REF!</definedName>
    <definedName name="Rev">#REF!</definedName>
    <definedName name="RRRR" localSheetId="6">#REF!</definedName>
    <definedName name="RRRR" localSheetId="7">#REF!</definedName>
    <definedName name="RRRR" localSheetId="8">#REF!</definedName>
    <definedName name="RRRR">#REF!</definedName>
    <definedName name="S" localSheetId="6">#REF!</definedName>
    <definedName name="S" localSheetId="7">#REF!</definedName>
    <definedName name="S" localSheetId="8">#REF!</definedName>
    <definedName name="S">#REF!</definedName>
    <definedName name="sd" localSheetId="6">#REF!</definedName>
    <definedName name="sd" localSheetId="7">#REF!</definedName>
    <definedName name="sd" localSheetId="8">#REF!</definedName>
    <definedName name="sd">#REF!</definedName>
    <definedName name="SDF" localSheetId="6">#REF!</definedName>
    <definedName name="SDF" localSheetId="7">#REF!</definedName>
    <definedName name="SDF" localSheetId="8">#REF!</definedName>
    <definedName name="SDF">#REF!</definedName>
    <definedName name="SDFDSF" localSheetId="6">#REF!</definedName>
    <definedName name="SDFDSF" localSheetId="7">#REF!</definedName>
    <definedName name="SDFDSF" localSheetId="8">#REF!</definedName>
    <definedName name="SDFDSF">#REF!</definedName>
    <definedName name="Semnome" localSheetId="6">#REF!</definedName>
    <definedName name="Semnome" localSheetId="7">#REF!</definedName>
    <definedName name="Semnome" localSheetId="8">#REF!</definedName>
    <definedName name="Semnome">#REF!</definedName>
    <definedName name="Semnome___0" localSheetId="6">#REF!</definedName>
    <definedName name="Semnome___0" localSheetId="7">#REF!</definedName>
    <definedName name="Semnome___0" localSheetId="8">#REF!</definedName>
    <definedName name="Semnome___0">#REF!</definedName>
    <definedName name="Semnome___0___0" localSheetId="6">#REF!</definedName>
    <definedName name="Semnome___0___0" localSheetId="7">#REF!</definedName>
    <definedName name="Semnome___0___0" localSheetId="8">#REF!</definedName>
    <definedName name="Semnome___0___0">#REF!</definedName>
    <definedName name="Semnome___0___0___0" localSheetId="6">#REF!</definedName>
    <definedName name="Semnome___0___0___0" localSheetId="7">#REF!</definedName>
    <definedName name="Semnome___0___0___0" localSheetId="8">#REF!</definedName>
    <definedName name="Semnome___0___0___0">#REF!</definedName>
    <definedName name="Semnome___0___0___0___0" localSheetId="6">#REF!</definedName>
    <definedName name="Semnome___0___0___0___0" localSheetId="7">#REF!</definedName>
    <definedName name="Semnome___0___0___0___0" localSheetId="8">#REF!</definedName>
    <definedName name="Semnome___0___0___0___0">#REF!</definedName>
    <definedName name="Semnome___0___0___0___0___0" localSheetId="6">#REF!</definedName>
    <definedName name="Semnome___0___0___0___0___0" localSheetId="7">#REF!</definedName>
    <definedName name="Semnome___0___0___0___0___0" localSheetId="8">#REF!</definedName>
    <definedName name="Semnome___0___0___0___0___0">#REF!</definedName>
    <definedName name="Semnome___0___0___0___0___0___0" localSheetId="6">#REF!</definedName>
    <definedName name="Semnome___0___0___0___0___0___0" localSheetId="7">#REF!</definedName>
    <definedName name="Semnome___0___0___0___0___0___0" localSheetId="8">#REF!</definedName>
    <definedName name="Semnome___0___0___0___0___0___0">#REF!</definedName>
    <definedName name="Semnome___0___0___0___0___0___0___0" localSheetId="6">#REF!</definedName>
    <definedName name="Semnome___0___0___0___0___0___0___0" localSheetId="7">#REF!</definedName>
    <definedName name="Semnome___0___0___0___0___0___0___0" localSheetId="8">#REF!</definedName>
    <definedName name="Semnome___0___0___0___0___0___0___0">#REF!</definedName>
    <definedName name="Semnome_1" localSheetId="6">#REF!</definedName>
    <definedName name="Semnome_1" localSheetId="7">#REF!</definedName>
    <definedName name="Semnome_1" localSheetId="8">#REF!</definedName>
    <definedName name="Semnome_1">#REF!</definedName>
    <definedName name="Semnome_1_1" localSheetId="6">#REF!</definedName>
    <definedName name="Semnome_1_1" localSheetId="7">#REF!</definedName>
    <definedName name="Semnome_1_1" localSheetId="8">#REF!</definedName>
    <definedName name="Semnome_1_1">#REF!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07">#N/A</definedName>
    <definedName name="SHARED_FORMULA_208">#N/A</definedName>
    <definedName name="SHARED_FORMULA_209">#N/A</definedName>
    <definedName name="SHARED_FORMULA_21">#N/A</definedName>
    <definedName name="SHARED_FORMULA_210">#N/A</definedName>
    <definedName name="SHARED_FORMULA_211">#N/A</definedName>
    <definedName name="SHARED_FORMULA_212">#N/A</definedName>
    <definedName name="SHARED_FORMULA_213">#N/A</definedName>
    <definedName name="SHARED_FORMULA_214">#N/A</definedName>
    <definedName name="SHARED_FORMULA_215">#N/A</definedName>
    <definedName name="SHARED_FORMULA_216">#N/A</definedName>
    <definedName name="SHARED_FORMULA_217">#N/A</definedName>
    <definedName name="SHARED_FORMULA_218">#N/A</definedName>
    <definedName name="SHARED_FORMULA_219">#N/A</definedName>
    <definedName name="SHARED_FORMULA_22">#N/A</definedName>
    <definedName name="SHARED_FORMULA_220">#N/A</definedName>
    <definedName name="SHARED_FORMULA_221">#N/A</definedName>
    <definedName name="SHARED_FORMULA_222">#N/A</definedName>
    <definedName name="SHARED_FORMULA_223">#N/A</definedName>
    <definedName name="SHARED_FORMULA_224">#N/A</definedName>
    <definedName name="SHARED_FORMULA_225">#N/A</definedName>
    <definedName name="SHARED_FORMULA_226">#N/A</definedName>
    <definedName name="SHARED_FORMULA_227">#N/A</definedName>
    <definedName name="SHARED_FORMULA_228">#N/A</definedName>
    <definedName name="SHARED_FORMULA_229">#N/A</definedName>
    <definedName name="SHARED_FORMULA_23">#N/A</definedName>
    <definedName name="SHARED_FORMULA_230">#N/A</definedName>
    <definedName name="SHARED_FORMULA_231">#N/A</definedName>
    <definedName name="SHARED_FORMULA_232">#N/A</definedName>
    <definedName name="SHARED_FORMULA_233">#N/A</definedName>
    <definedName name="SHARED_FORMULA_234">#N/A</definedName>
    <definedName name="SHARED_FORMULA_235">#N/A</definedName>
    <definedName name="SHARED_FORMULA_236">#N/A</definedName>
    <definedName name="SHARED_FORMULA_237">#N/A</definedName>
    <definedName name="SHARED_FORMULA_238">#N/A</definedName>
    <definedName name="SHARED_FORMULA_239">#N/A</definedName>
    <definedName name="SHARED_FORMULA_24">#N/A</definedName>
    <definedName name="SHARED_FORMULA_240">#N/A</definedName>
    <definedName name="SHARED_FORMULA_241">#N/A</definedName>
    <definedName name="SHARED_FORMULA_242">#N/A</definedName>
    <definedName name="SHARED_FORMULA_243">#N/A</definedName>
    <definedName name="SHARED_FORMULA_244">#N/A</definedName>
    <definedName name="SHARED_FORMULA_245">#N/A</definedName>
    <definedName name="SHARED_FORMULA_246">#N/A</definedName>
    <definedName name="SHARED_FORMULA_247">#N/A</definedName>
    <definedName name="SHARED_FORMULA_248">#N/A</definedName>
    <definedName name="SHARED_FORMULA_249">#N/A</definedName>
    <definedName name="SHARED_FORMULA_25">#N/A</definedName>
    <definedName name="SHARED_FORMULA_250">#N/A</definedName>
    <definedName name="SHARED_FORMULA_251">#N/A</definedName>
    <definedName name="SHARED_FORMULA_252">#N/A</definedName>
    <definedName name="SHARED_FORMULA_253">#N/A</definedName>
    <definedName name="SHARED_FORMULA_254">#N/A</definedName>
    <definedName name="SHARED_FORMULA_255">#N/A</definedName>
    <definedName name="SHARED_FORMULA_256">#N/A</definedName>
    <definedName name="SHARED_FORMULA_257">#N/A</definedName>
    <definedName name="SHARED_FORMULA_258">#N/A</definedName>
    <definedName name="SHARED_FORMULA_259">#N/A</definedName>
    <definedName name="SHARED_FORMULA_26">#N/A</definedName>
    <definedName name="SHARED_FORMULA_260">#N/A</definedName>
    <definedName name="SHARED_FORMULA_261">#N/A</definedName>
    <definedName name="SHARED_FORMULA_262">#N/A</definedName>
    <definedName name="SHARED_FORMULA_263">#N/A</definedName>
    <definedName name="SHARED_FORMULA_264">#N/A</definedName>
    <definedName name="SHARED_FORMULA_265">#N/A</definedName>
    <definedName name="SHARED_FORMULA_266">#N/A</definedName>
    <definedName name="SHARED_FORMULA_267">#N/A</definedName>
    <definedName name="SHARED_FORMULA_268">#N/A</definedName>
    <definedName name="SHARED_FORMULA_269">#N/A</definedName>
    <definedName name="SHARED_FORMULA_27">#N/A</definedName>
    <definedName name="SHARED_FORMULA_270">#N/A</definedName>
    <definedName name="SHARED_FORMULA_271">#N/A</definedName>
    <definedName name="SHARED_FORMULA_272">#N/A</definedName>
    <definedName name="SHARED_FORMULA_273">#N/A</definedName>
    <definedName name="SHARED_FORMULA_274">#N/A</definedName>
    <definedName name="SHARED_FORMULA_275">#N/A</definedName>
    <definedName name="SHARED_FORMULA_276">#N/A</definedName>
    <definedName name="SHARED_FORMULA_277">#N/A</definedName>
    <definedName name="SHARED_FORMULA_278">#N/A</definedName>
    <definedName name="SHARED_FORMULA_279">#N/A</definedName>
    <definedName name="SHARED_FORMULA_28">#N/A</definedName>
    <definedName name="SHARED_FORMULA_280">#N/A</definedName>
    <definedName name="SHARED_FORMULA_281">#N/A</definedName>
    <definedName name="SHARED_FORMULA_282">#N/A</definedName>
    <definedName name="SHARED_FORMULA_283">#N/A</definedName>
    <definedName name="SHARED_FORMULA_284">#N/A</definedName>
    <definedName name="SHARED_FORMULA_285">#N/A</definedName>
    <definedName name="SHARED_FORMULA_286">#N/A</definedName>
    <definedName name="SHARED_FORMULA_287">#N/A</definedName>
    <definedName name="SHARED_FORMULA_288">#N/A</definedName>
    <definedName name="SHARED_FORMULA_289">#N/A</definedName>
    <definedName name="SHARED_FORMULA_29">#N/A</definedName>
    <definedName name="SHARED_FORMULA_290">#N/A</definedName>
    <definedName name="SHARED_FORMULA_291">#N/A</definedName>
    <definedName name="SHARED_FORMULA_292">#N/A</definedName>
    <definedName name="SHARED_FORMULA_293">#N/A</definedName>
    <definedName name="SHARED_FORMULA_294">#N/A</definedName>
    <definedName name="SHARED_FORMULA_295">#N/A</definedName>
    <definedName name="SHARED_FORMULA_296">#N/A</definedName>
    <definedName name="SHARED_FORMULA_297">#N/A</definedName>
    <definedName name="SHARED_FORMULA_298">#N/A</definedName>
    <definedName name="SHARED_FORMULA_299">#N/A</definedName>
    <definedName name="SHARED_FORMULA_3">#N/A</definedName>
    <definedName name="SHARED_FORMULA_30">#N/A</definedName>
    <definedName name="SHARED_FORMULA_300">#N/A</definedName>
    <definedName name="SHARED_FORMULA_301">#N/A</definedName>
    <definedName name="SHARED_FORMULA_302">#N/A</definedName>
    <definedName name="SHARED_FORMULA_303">#N/A</definedName>
    <definedName name="SHARED_FORMULA_304">#N/A</definedName>
    <definedName name="SHARED_FORMULA_305">#N/A</definedName>
    <definedName name="SHARED_FORMULA_306">#N/A</definedName>
    <definedName name="SHARED_FORMULA_307">#N/A</definedName>
    <definedName name="SHARED_FORMULA_308">#N/A</definedName>
    <definedName name="SHARED_FORMULA_309">#N/A</definedName>
    <definedName name="SHARED_FORMULA_31">#N/A</definedName>
    <definedName name="SHARED_FORMULA_310">#N/A</definedName>
    <definedName name="SHARED_FORMULA_311">#N/A</definedName>
    <definedName name="SHARED_FORMULA_312">#N/A</definedName>
    <definedName name="SHARED_FORMULA_313">#N/A</definedName>
    <definedName name="SHARED_FORMULA_314">#N/A</definedName>
    <definedName name="SHARED_FORMULA_315">#N/A</definedName>
    <definedName name="SHARED_FORMULA_316">#N/A</definedName>
    <definedName name="SHARED_FORMULA_317">#N/A</definedName>
    <definedName name="SHARED_FORMULA_318">#N/A</definedName>
    <definedName name="SHARED_FORMULA_319">#N/A</definedName>
    <definedName name="SHARED_FORMULA_32">#N/A</definedName>
    <definedName name="SHARED_FORMULA_320">#N/A</definedName>
    <definedName name="SHARED_FORMULA_321">#N/A</definedName>
    <definedName name="SHARED_FORMULA_322">#N/A</definedName>
    <definedName name="SHARED_FORMULA_323">#N/A</definedName>
    <definedName name="SHARED_FORMULA_324">#N/A</definedName>
    <definedName name="SHARED_FORMULA_325">#N/A</definedName>
    <definedName name="SHARED_FORMULA_326">#N/A</definedName>
    <definedName name="SHARED_FORMULA_327">#N/A</definedName>
    <definedName name="SHARED_FORMULA_328">#N/A</definedName>
    <definedName name="SHARED_FORMULA_329">#N/A</definedName>
    <definedName name="SHARED_FORMULA_33">#N/A</definedName>
    <definedName name="SHARED_FORMULA_330">#N/A</definedName>
    <definedName name="SHARED_FORMULA_331">#N/A</definedName>
    <definedName name="SHARED_FORMULA_332">#N/A</definedName>
    <definedName name="SHARED_FORMULA_333">#N/A</definedName>
    <definedName name="SHARED_FORMULA_334">#N/A</definedName>
    <definedName name="SHARED_FORMULA_335">#N/A</definedName>
    <definedName name="SHARED_FORMULA_336">#N/A</definedName>
    <definedName name="SHARED_FORMULA_337">#N/A</definedName>
    <definedName name="SHARED_FORMULA_338">#N/A</definedName>
    <definedName name="SHARED_FORMULA_339">#N/A</definedName>
    <definedName name="SHARED_FORMULA_34">#N/A</definedName>
    <definedName name="SHARED_FORMULA_340">#N/A</definedName>
    <definedName name="SHARED_FORMULA_341">#N/A</definedName>
    <definedName name="SHARED_FORMULA_342">#N/A</definedName>
    <definedName name="SHARED_FORMULA_343">#N/A</definedName>
    <definedName name="SHARED_FORMULA_344">#N/A</definedName>
    <definedName name="SHARED_FORMULA_345">#N/A</definedName>
    <definedName name="SHARED_FORMULA_346">#N/A</definedName>
    <definedName name="SHARED_FORMULA_347">#N/A</definedName>
    <definedName name="SHARED_FORMULA_348">#N/A</definedName>
    <definedName name="SHARED_FORMULA_349">#N/A</definedName>
    <definedName name="SHARED_FORMULA_35">#N/A</definedName>
    <definedName name="SHARED_FORMULA_350">#N/A</definedName>
    <definedName name="SHARED_FORMULA_351">#N/A</definedName>
    <definedName name="SHARED_FORMULA_352">#N/A</definedName>
    <definedName name="SHARED_FORMULA_353">#N/A</definedName>
    <definedName name="SHARED_FORMULA_354">#N/A</definedName>
    <definedName name="SHARED_FORMULA_355">#N/A</definedName>
    <definedName name="SHARED_FORMULA_356">#N/A</definedName>
    <definedName name="SHARED_FORMULA_357">#N/A</definedName>
    <definedName name="SHARED_FORMULA_358">#N/A</definedName>
    <definedName name="SHARED_FORMULA_359">#N/A</definedName>
    <definedName name="SHARED_FORMULA_36">#N/A</definedName>
    <definedName name="SHARED_FORMULA_360">#N/A</definedName>
    <definedName name="SHARED_FORMULA_361">#N/A</definedName>
    <definedName name="SHARED_FORMULA_362">#N/A</definedName>
    <definedName name="SHARED_FORMULA_363">#N/A</definedName>
    <definedName name="SHARED_FORMULA_364">#N/A</definedName>
    <definedName name="SHARED_FORMULA_365">#N/A</definedName>
    <definedName name="SHARED_FORMULA_366">#N/A</definedName>
    <definedName name="SHARED_FORMULA_367">#N/A</definedName>
    <definedName name="SHARED_FORMULA_368">#N/A</definedName>
    <definedName name="SHARED_FORMULA_369">#N/A</definedName>
    <definedName name="SHARED_FORMULA_37">#N/A</definedName>
    <definedName name="SHARED_FORMULA_370">#N/A</definedName>
    <definedName name="SHARED_FORMULA_371">#N/A</definedName>
    <definedName name="SHARED_FORMULA_372">#N/A</definedName>
    <definedName name="SHARED_FORMULA_373">#N/A</definedName>
    <definedName name="SHARED_FORMULA_374">#N/A</definedName>
    <definedName name="SHARED_FORMULA_375">#N/A</definedName>
    <definedName name="SHARED_FORMULA_376">#N/A</definedName>
    <definedName name="SHARED_FORMULA_377">#N/A</definedName>
    <definedName name="SHARED_FORMULA_378">#N/A</definedName>
    <definedName name="SHARED_FORMULA_379">#N/A</definedName>
    <definedName name="SHARED_FORMULA_38">#N/A</definedName>
    <definedName name="SHARED_FORMULA_380">#N/A</definedName>
    <definedName name="SHARED_FORMULA_381">#N/A</definedName>
    <definedName name="SHARED_FORMULA_382">#N/A</definedName>
    <definedName name="SHARED_FORMULA_383">#N/A</definedName>
    <definedName name="SHARED_FORMULA_384">#N/A</definedName>
    <definedName name="SHARED_FORMULA_385">#N/A</definedName>
    <definedName name="SHARED_FORMULA_386">#N/A</definedName>
    <definedName name="SHARED_FORMULA_387">#N/A</definedName>
    <definedName name="SHARED_FORMULA_388">#N/A</definedName>
    <definedName name="SHARED_FORMULA_389">#N/A</definedName>
    <definedName name="SHARED_FORMULA_39">#N/A</definedName>
    <definedName name="SHARED_FORMULA_390">#N/A</definedName>
    <definedName name="SHARED_FORMULA_391">#N/A</definedName>
    <definedName name="SHARED_FORMULA_392">#N/A</definedName>
    <definedName name="SHARED_FORMULA_393">#N/A</definedName>
    <definedName name="SHARED_FORMULA_394">#N/A</definedName>
    <definedName name="SHARED_FORMULA_395">#N/A</definedName>
    <definedName name="SHARED_FORMULA_396">#N/A</definedName>
    <definedName name="SHARED_FORMULA_397">#N/A</definedName>
    <definedName name="SHARED_FORMULA_398">#N/A</definedName>
    <definedName name="SHARED_FORMULA_399">#N/A</definedName>
    <definedName name="SHARED_FORMULA_4">#N/A</definedName>
    <definedName name="SHARED_FORMULA_40">#N/A</definedName>
    <definedName name="SHARED_FORMULA_400">#N/A</definedName>
    <definedName name="SHARED_FORMULA_401">#N/A</definedName>
    <definedName name="SHARED_FORMULA_402">#N/A</definedName>
    <definedName name="SHARED_FORMULA_403">#N/A</definedName>
    <definedName name="SHARED_FORMULA_404">#N/A</definedName>
    <definedName name="SHARED_FORMULA_405">#N/A</definedName>
    <definedName name="SHARED_FORMULA_406">#N/A</definedName>
    <definedName name="SHARED_FORMULA_407">#N/A</definedName>
    <definedName name="SHARED_FORMULA_408">#N/A</definedName>
    <definedName name="SHARED_FORMULA_409">#N/A</definedName>
    <definedName name="SHARED_FORMULA_41">#N/A</definedName>
    <definedName name="SHARED_FORMULA_410">#N/A</definedName>
    <definedName name="SHARED_FORMULA_411">#N/A</definedName>
    <definedName name="SHARED_FORMULA_412">#N/A</definedName>
    <definedName name="SHARED_FORMULA_413">#N/A</definedName>
    <definedName name="SHARED_FORMULA_414">#N/A</definedName>
    <definedName name="SHARED_FORMULA_415">#N/A</definedName>
    <definedName name="SHARED_FORMULA_416">#N/A</definedName>
    <definedName name="SHARED_FORMULA_417">#N/A</definedName>
    <definedName name="SHARED_FORMULA_418">#N/A</definedName>
    <definedName name="SHARED_FORMULA_419">#N/A</definedName>
    <definedName name="SHARED_FORMULA_42">#N/A</definedName>
    <definedName name="SHARED_FORMULA_420">#N/A</definedName>
    <definedName name="SHARED_FORMULA_421">#N/A</definedName>
    <definedName name="SHARED_FORMULA_422">#N/A</definedName>
    <definedName name="SHARED_FORMULA_423">#N/A</definedName>
    <definedName name="SHARED_FORMULA_424">#N/A</definedName>
    <definedName name="SHARED_FORMULA_425">#N/A</definedName>
    <definedName name="SHARED_FORMULA_426">#N/A</definedName>
    <definedName name="SHARED_FORMULA_427">#N/A</definedName>
    <definedName name="SHARED_FORMULA_428">#N/A</definedName>
    <definedName name="SHARED_FORMULA_429">#N/A</definedName>
    <definedName name="SHARED_FORMULA_43">#N/A</definedName>
    <definedName name="SHARED_FORMULA_430">#N/A</definedName>
    <definedName name="SHARED_FORMULA_431">#N/A</definedName>
    <definedName name="SHARED_FORMULA_432">#N/A</definedName>
    <definedName name="SHARED_FORMULA_433">#N/A</definedName>
    <definedName name="SHARED_FORMULA_434">#N/A</definedName>
    <definedName name="SHARED_FORMULA_435">#N/A</definedName>
    <definedName name="SHARED_FORMULA_436">#N/A</definedName>
    <definedName name="SHARED_FORMULA_437">#N/A</definedName>
    <definedName name="SHARED_FORMULA_438">#N/A</definedName>
    <definedName name="SHARED_FORMULA_439">#N/A</definedName>
    <definedName name="SHARED_FORMULA_44">#N/A</definedName>
    <definedName name="SHARED_FORMULA_440">#N/A</definedName>
    <definedName name="SHARED_FORMULA_441">#N/A</definedName>
    <definedName name="SHARED_FORMULA_442">#N/A</definedName>
    <definedName name="SHARED_FORMULA_443">#N/A</definedName>
    <definedName name="SHARED_FORMULA_444">#N/A</definedName>
    <definedName name="SHARED_FORMULA_445">#N/A</definedName>
    <definedName name="SHARED_FORMULA_446">#N/A</definedName>
    <definedName name="SHARED_FORMULA_447">#N/A</definedName>
    <definedName name="SHARED_FORMULA_448">#N/A</definedName>
    <definedName name="SHARED_FORMULA_449">#N/A</definedName>
    <definedName name="SHARED_FORMULA_45">#N/A</definedName>
    <definedName name="SHARED_FORMULA_450">#N/A</definedName>
    <definedName name="SHARED_FORMULA_451">#N/A</definedName>
    <definedName name="SHARED_FORMULA_452">#N/A</definedName>
    <definedName name="SHARED_FORMULA_453">#N/A</definedName>
    <definedName name="SHARED_FORMULA_454">#N/A</definedName>
    <definedName name="SHARED_FORMULA_455">#N/A</definedName>
    <definedName name="SHARED_FORMULA_456">#N/A</definedName>
    <definedName name="SHARED_FORMULA_457">#N/A</definedName>
    <definedName name="SHARED_FORMULA_458">#N/A</definedName>
    <definedName name="SHARED_FORMULA_459">#N/A</definedName>
    <definedName name="SHARED_FORMULA_46">#N/A</definedName>
    <definedName name="SHARED_FORMULA_460">#N/A</definedName>
    <definedName name="SHARED_FORMULA_461">#N/A</definedName>
    <definedName name="SHARED_FORMULA_462">#N/A</definedName>
    <definedName name="SHARED_FORMULA_463">#N/A</definedName>
    <definedName name="SHARED_FORMULA_464">#N/A</definedName>
    <definedName name="SHARED_FORMULA_465">#N/A</definedName>
    <definedName name="SHARED_FORMULA_466">#N/A</definedName>
    <definedName name="SHARED_FORMULA_467">#N/A</definedName>
    <definedName name="SHARED_FORMULA_468">#N/A</definedName>
    <definedName name="SHARED_FORMULA_469">#N/A</definedName>
    <definedName name="SHARED_FORMULA_47">#N/A</definedName>
    <definedName name="SHARED_FORMULA_470">#N/A</definedName>
    <definedName name="SHARED_FORMULA_471">#N/A</definedName>
    <definedName name="SHARED_FORMULA_472">#N/A</definedName>
    <definedName name="SHARED_FORMULA_473">#N/A</definedName>
    <definedName name="SHARED_FORMULA_474">#N/A</definedName>
    <definedName name="SHARED_FORMULA_475">#N/A</definedName>
    <definedName name="SHARED_FORMULA_476">#N/A</definedName>
    <definedName name="SHARED_FORMULA_477">#N/A</definedName>
    <definedName name="SHARED_FORMULA_478">#N/A</definedName>
    <definedName name="SHARED_FORMULA_479">#N/A</definedName>
    <definedName name="SHARED_FORMULA_48">#N/A</definedName>
    <definedName name="SHARED_FORMULA_480">#N/A</definedName>
    <definedName name="SHARED_FORMULA_481">#N/A</definedName>
    <definedName name="SHARED_FORMULA_482">#N/A</definedName>
    <definedName name="SHARED_FORMULA_483">#N/A</definedName>
    <definedName name="SHARED_FORMULA_484">#N/A</definedName>
    <definedName name="SHARED_FORMULA_485">#N/A</definedName>
    <definedName name="SHARED_FORMULA_486">#N/A</definedName>
    <definedName name="SHARED_FORMULA_487">#N/A</definedName>
    <definedName name="SHARED_FORMULA_488">#N/A</definedName>
    <definedName name="SHARED_FORMULA_489">#N/A</definedName>
    <definedName name="SHARED_FORMULA_49">#N/A</definedName>
    <definedName name="SHARED_FORMULA_490">#N/A</definedName>
    <definedName name="SHARED_FORMULA_491">#N/A</definedName>
    <definedName name="SHARED_FORMULA_492">#N/A</definedName>
    <definedName name="SHARED_FORMULA_493">#N/A</definedName>
    <definedName name="SHARED_FORMULA_494">#N/A</definedName>
    <definedName name="SHARED_FORMULA_495">#N/A</definedName>
    <definedName name="SHARED_FORMULA_496">#N/A</definedName>
    <definedName name="SHARED_FORMULA_497">#N/A</definedName>
    <definedName name="SHARED_FORMULA_498">#N/A</definedName>
    <definedName name="SHARED_FORMULA_499">#N/A</definedName>
    <definedName name="SHARED_FORMULA_5">#N/A</definedName>
    <definedName name="SHARED_FORMULA_50">#N/A</definedName>
    <definedName name="SHARED_FORMULA_500">#N/A</definedName>
    <definedName name="SHARED_FORMULA_501">#N/A</definedName>
    <definedName name="SHARED_FORMULA_502">#N/A</definedName>
    <definedName name="SHARED_FORMULA_503">#N/A</definedName>
    <definedName name="SHARED_FORMULA_504">#N/A</definedName>
    <definedName name="SHARED_FORMULA_505">#N/A</definedName>
    <definedName name="SHARED_FORMULA_506">#N/A</definedName>
    <definedName name="SHARED_FORMULA_507">#N/A</definedName>
    <definedName name="SHARED_FORMULA_508">#N/A</definedName>
    <definedName name="SHARED_FORMULA_509">#N/A</definedName>
    <definedName name="SHARED_FORMULA_51">#N/A</definedName>
    <definedName name="SHARED_FORMULA_510">#N/A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S" localSheetId="6">#REF!</definedName>
    <definedName name="SS" localSheetId="7">#REF!</definedName>
    <definedName name="SS" localSheetId="8">#REF!</definedName>
    <definedName name="SS">#REF!</definedName>
    <definedName name="SSS" localSheetId="6">#REF!</definedName>
    <definedName name="SSS" localSheetId="7">#REF!</definedName>
    <definedName name="SSS" localSheetId="8">#REF!</definedName>
    <definedName name="SSS">#REF!</definedName>
    <definedName name="SSSSS" localSheetId="6">#REF!</definedName>
    <definedName name="SSSSS" localSheetId="7">#REF!</definedName>
    <definedName name="SSSSS" localSheetId="8">#REF!</definedName>
    <definedName name="SSSSS">#REF!</definedName>
    <definedName name="SSSSSSS" localSheetId="6">#REF!</definedName>
    <definedName name="SSSSSSS" localSheetId="7">#REF!</definedName>
    <definedName name="SSSSSSS" localSheetId="8">#REF!</definedName>
    <definedName name="SSSSSSS">#REF!</definedName>
    <definedName name="START" localSheetId="6">#REF!</definedName>
    <definedName name="START" localSheetId="7">#REF!</definedName>
    <definedName name="START" localSheetId="8">#REF!</definedName>
    <definedName name="START">#REF!</definedName>
    <definedName name="STATUS" localSheetId="6">#REF!</definedName>
    <definedName name="STATUS" localSheetId="7">#REF!</definedName>
    <definedName name="STATUS" localSheetId="8">#REF!</definedName>
    <definedName name="STATUS">#REF!</definedName>
    <definedName name="T" localSheetId="6">#REF!</definedName>
    <definedName name="T" localSheetId="7">#REF!</definedName>
    <definedName name="T" localSheetId="8">#REF!</definedName>
    <definedName name="T">#REF!</definedName>
    <definedName name="TECH" localSheetId="6">#REF!</definedName>
    <definedName name="TECH" localSheetId="7">#REF!</definedName>
    <definedName name="TECH" localSheetId="8">#REF!</definedName>
    <definedName name="TECH">#REF!</definedName>
    <definedName name="teste" localSheetId="6">#REF!</definedName>
    <definedName name="teste" localSheetId="7">#REF!</definedName>
    <definedName name="teste" localSheetId="8">#REF!</definedName>
    <definedName name="teste">#REF!</definedName>
    <definedName name="teste1" localSheetId="6">#REF!</definedName>
    <definedName name="teste1" localSheetId="7">#REF!</definedName>
    <definedName name="teste1" localSheetId="8">#REF!</definedName>
    <definedName name="teste1">#REF!</definedName>
    <definedName name="teste2" localSheetId="6">'[3]CAPA -1'!#REF!</definedName>
    <definedName name="teste2" localSheetId="7">'[3]CAPA -1'!#REF!</definedName>
    <definedName name="teste2" localSheetId="8">'[3]CAPA -1'!#REF!</definedName>
    <definedName name="teste2">'[3]CAPA -1'!#REF!</definedName>
    <definedName name="teste3" localSheetId="6">#REF!</definedName>
    <definedName name="teste3" localSheetId="7">#REF!</definedName>
    <definedName name="teste3" localSheetId="8">#REF!</definedName>
    <definedName name="teste3">#REF!</definedName>
    <definedName name="TESTE4" localSheetId="6">#REF!</definedName>
    <definedName name="TESTE4" localSheetId="7">#REF!</definedName>
    <definedName name="TESTE4" localSheetId="8">#REF!</definedName>
    <definedName name="TESTE4">#REF!</definedName>
    <definedName name="TESTE5" localSheetId="6">#REF!</definedName>
    <definedName name="TESTE5" localSheetId="7">#REF!</definedName>
    <definedName name="TESTE5" localSheetId="8">#REF!</definedName>
    <definedName name="TESTE5">#REF!</definedName>
    <definedName name="_xlnm.Print_Titles" localSheetId="0">'Anexo 2'!$3:$4</definedName>
    <definedName name="_xlnm.Print_Titles" localSheetId="7">'Anexo 7- cronograma'!$A:$E,'Anexo 7- cronograma'!$1:$4</definedName>
    <definedName name="_xlnm.Print_Titles" localSheetId="8">'Anexo 8 -marca e modelo'!$A:$E,'Anexo 8 -marca e modelo'!$1:$4</definedName>
    <definedName name="wrn.GERAL." localSheetId="6" hidden="1">{#N/A,#N/A,FALSE,"ET-CAPA";#N/A,#N/A,FALSE,"ET-PAG1";#N/A,#N/A,FALSE,"ET-PAG2";#N/A,#N/A,FALSE,"ET-PAG3";#N/A,#N/A,FALSE,"ET-PAG4";#N/A,#N/A,FALSE,"ET-PAG5"}</definedName>
    <definedName name="wrn.GERAL." localSheetId="7" hidden="1">{#N/A,#N/A,FALSE,"ET-CAPA";#N/A,#N/A,FALSE,"ET-PAG1";#N/A,#N/A,FALSE,"ET-PAG2";#N/A,#N/A,FALSE,"ET-PAG3";#N/A,#N/A,FALSE,"ET-PAG4";#N/A,#N/A,FALSE,"ET-PAG5"}</definedName>
    <definedName name="wrn.GERAL." localSheetId="8" hidden="1">{#N/A,#N/A,FALSE,"ET-CAPA";#N/A,#N/A,FALSE,"ET-PAG1";#N/A,#N/A,FALSE,"ET-PAG2";#N/A,#N/A,FALSE,"ET-PAG3";#N/A,#N/A,FALSE,"ET-PAG4";#N/A,#N/A,FALSE,"ET-PAG5"}</definedName>
    <definedName name="wrn.GERAL." hidden="1">{#N/A,#N/A,FALSE,"ET-CAPA";#N/A,#N/A,FALSE,"ET-PAG1";#N/A,#N/A,FALSE,"ET-PAG2";#N/A,#N/A,FALSE,"ET-PAG3";#N/A,#N/A,FALSE,"ET-PAG4";#N/A,#N/A,FALSE,"ET-PAG5"}</definedName>
    <definedName name="wrn.GERAL2" localSheetId="6" hidden="1">{#N/A,#N/A,FALSE,"ET-CAPA";#N/A,#N/A,FALSE,"ET-PAG1";#N/A,#N/A,FALSE,"ET-PAG2";#N/A,#N/A,FALSE,"ET-PAG3";#N/A,#N/A,FALSE,"ET-PAG4";#N/A,#N/A,FALSE,"ET-PAG5"}</definedName>
    <definedName name="wrn.GERAL2" localSheetId="7" hidden="1">{#N/A,#N/A,FALSE,"ET-CAPA";#N/A,#N/A,FALSE,"ET-PAG1";#N/A,#N/A,FALSE,"ET-PAG2";#N/A,#N/A,FALSE,"ET-PAG3";#N/A,#N/A,FALSE,"ET-PAG4";#N/A,#N/A,FALSE,"ET-PAG5"}</definedName>
    <definedName name="wrn.GERAL2" localSheetId="8" hidden="1">{#N/A,#N/A,FALSE,"ET-CAPA";#N/A,#N/A,FALSE,"ET-PAG1";#N/A,#N/A,FALSE,"ET-PAG2";#N/A,#N/A,FALSE,"ET-PAG3";#N/A,#N/A,FALSE,"ET-PAG4";#N/A,#N/A,FALSE,"ET-PAG5"}</definedName>
    <definedName name="wrn.GERAL2" hidden="1">{#N/A,#N/A,FALSE,"ET-CAPA";#N/A,#N/A,FALSE,"ET-PAG1";#N/A,#N/A,FALSE,"ET-PAG2";#N/A,#N/A,FALSE,"ET-PAG3";#N/A,#N/A,FALSE,"ET-PAG4";#N/A,#N/A,FALSE,"ET-PAG5"}</definedName>
    <definedName name="X" localSheetId="6">#REF!</definedName>
    <definedName name="X" localSheetId="7">#REF!</definedName>
    <definedName name="X" localSheetId="8">#REF!</definedName>
    <definedName name="X">#REF!</definedName>
  </definedNames>
  <calcPr calcId="152511"/>
</workbook>
</file>

<file path=xl/calcChain.xml><?xml version="1.0" encoding="utf-8"?>
<calcChain xmlns="http://schemas.openxmlformats.org/spreadsheetml/2006/main">
  <c r="I50" i="14" l="1"/>
  <c r="I20" i="14"/>
  <c r="H53" i="14" l="1"/>
  <c r="H52" i="14"/>
  <c r="H51" i="14"/>
  <c r="H49" i="14"/>
  <c r="H48" i="14"/>
  <c r="H47" i="14"/>
  <c r="H46" i="14"/>
  <c r="H45" i="14"/>
  <c r="H44" i="14"/>
  <c r="H43" i="14"/>
  <c r="H42" i="14"/>
  <c r="H41" i="14"/>
  <c r="H40" i="14"/>
  <c r="H39" i="14"/>
  <c r="H38" i="14"/>
  <c r="H37" i="14"/>
  <c r="H36" i="14"/>
  <c r="H35" i="14"/>
  <c r="H34" i="14"/>
  <c r="H33" i="14"/>
  <c r="H32" i="14"/>
  <c r="H22" i="14"/>
  <c r="H23" i="14"/>
  <c r="K8" i="13" s="1"/>
  <c r="H24" i="14"/>
  <c r="H25" i="14"/>
  <c r="H26" i="14"/>
  <c r="H27" i="14"/>
  <c r="K7" i="13" s="1"/>
  <c r="H28" i="14"/>
  <c r="H29" i="14"/>
  <c r="H30" i="14"/>
  <c r="H21" i="14"/>
  <c r="K4" i="13" s="1"/>
  <c r="B9" i="11"/>
  <c r="B8" i="11"/>
  <c r="B7" i="11"/>
  <c r="L8" i="13"/>
  <c r="M7" i="13"/>
  <c r="M8" i="13" s="1"/>
  <c r="L7" i="13"/>
  <c r="M6" i="13"/>
  <c r="L6" i="13"/>
  <c r="K6" i="13"/>
  <c r="M5" i="13"/>
  <c r="L5" i="13"/>
  <c r="K5" i="13"/>
  <c r="M4" i="13"/>
  <c r="L4" i="13"/>
  <c r="G53" i="14" l="1"/>
  <c r="G52" i="14"/>
  <c r="J269" i="16"/>
  <c r="G51" i="14" s="1"/>
  <c r="G49" i="14"/>
  <c r="G48" i="14"/>
  <c r="G47" i="14"/>
  <c r="G46" i="14"/>
  <c r="G45" i="14"/>
  <c r="G44" i="14"/>
  <c r="G43" i="14"/>
  <c r="G42" i="14"/>
  <c r="G41" i="14"/>
  <c r="G40" i="14"/>
  <c r="G39" i="14"/>
  <c r="G38" i="14"/>
  <c r="G37" i="14"/>
  <c r="G36" i="14"/>
  <c r="G35" i="14"/>
  <c r="G34" i="14"/>
  <c r="G33" i="14"/>
  <c r="G32" i="14"/>
  <c r="G30" i="14"/>
  <c r="G29" i="14"/>
  <c r="G28" i="14"/>
  <c r="G27" i="14"/>
  <c r="G26" i="14"/>
  <c r="G25" i="14"/>
  <c r="G24" i="14"/>
  <c r="G23" i="14"/>
  <c r="G22" i="14"/>
  <c r="G21" i="14"/>
  <c r="G18" i="14"/>
  <c r="G16" i="14"/>
  <c r="G14" i="14"/>
  <c r="G12" i="14"/>
  <c r="G10" i="14"/>
  <c r="G8" i="14"/>
  <c r="J310" i="16"/>
  <c r="J309" i="16"/>
  <c r="J308" i="16"/>
  <c r="J307" i="16"/>
  <c r="J306" i="16"/>
  <c r="J305" i="16"/>
  <c r="J304" i="16"/>
  <c r="J303" i="16"/>
  <c r="J296" i="16"/>
  <c r="J297" i="16" s="1"/>
  <c r="J295" i="16"/>
  <c r="J294" i="16"/>
  <c r="J293" i="16"/>
  <c r="J292" i="16"/>
  <c r="J291" i="16"/>
  <c r="J290" i="16"/>
  <c r="J289" i="16"/>
  <c r="J281" i="16"/>
  <c r="J280" i="16"/>
  <c r="J282" i="16" s="1"/>
  <c r="J274" i="16"/>
  <c r="J275" i="16" s="1"/>
  <c r="J268" i="16"/>
  <c r="J267" i="16"/>
  <c r="J266" i="16"/>
  <c r="J260" i="16"/>
  <c r="J259" i="16"/>
  <c r="J261" i="16" s="1"/>
  <c r="J253" i="16"/>
  <c r="J252" i="16"/>
  <c r="J251" i="16"/>
  <c r="J254" i="16" s="1"/>
  <c r="J250" i="16"/>
  <c r="J244" i="16"/>
  <c r="J243" i="16"/>
  <c r="J242" i="16"/>
  <c r="J241" i="16"/>
  <c r="J245" i="16" s="1"/>
  <c r="J235" i="16"/>
  <c r="J234" i="16"/>
  <c r="J233" i="16"/>
  <c r="J236" i="16" s="1"/>
  <c r="J232" i="16"/>
  <c r="J226" i="16"/>
  <c r="J225" i="16"/>
  <c r="J224" i="16"/>
  <c r="J227" i="16" s="1"/>
  <c r="J218" i="16"/>
  <c r="J217" i="16"/>
  <c r="J216" i="16"/>
  <c r="J219" i="16" s="1"/>
  <c r="J210" i="16"/>
  <c r="J209" i="16"/>
  <c r="J208" i="16"/>
  <c r="J211" i="16" s="1"/>
  <c r="J202" i="16"/>
  <c r="J201" i="16"/>
  <c r="J200" i="16"/>
  <c r="J199" i="16"/>
  <c r="J203" i="16" s="1"/>
  <c r="J193" i="16"/>
  <c r="J192" i="16"/>
  <c r="J191" i="16"/>
  <c r="J185" i="16"/>
  <c r="J184" i="16"/>
  <c r="J183" i="16"/>
  <c r="J182" i="16"/>
  <c r="J186" i="16" s="1"/>
  <c r="J176" i="16"/>
  <c r="J175" i="16"/>
  <c r="J174" i="16"/>
  <c r="J168" i="16"/>
  <c r="J169" i="16" s="1"/>
  <c r="J167" i="16"/>
  <c r="J166" i="16"/>
  <c r="J160" i="16"/>
  <c r="J159" i="16"/>
  <c r="J158" i="16"/>
  <c r="J152" i="16"/>
  <c r="J151" i="16"/>
  <c r="J150" i="16"/>
  <c r="J144" i="16"/>
  <c r="J143" i="16"/>
  <c r="J142" i="16"/>
  <c r="J136" i="16"/>
  <c r="J137" i="16" s="1"/>
  <c r="J135" i="16"/>
  <c r="J134" i="16"/>
  <c r="J133" i="16"/>
  <c r="J127" i="16"/>
  <c r="J126" i="16"/>
  <c r="J128" i="16" s="1"/>
  <c r="J120" i="16"/>
  <c r="J121" i="16" s="1"/>
  <c r="J119" i="16"/>
  <c r="J113" i="16"/>
  <c r="J112" i="16"/>
  <c r="J114" i="16" s="1"/>
  <c r="J106" i="16"/>
  <c r="J107" i="16" s="1"/>
  <c r="J105" i="16"/>
  <c r="J99" i="16"/>
  <c r="J98" i="16"/>
  <c r="J100" i="16" s="1"/>
  <c r="J92" i="16"/>
  <c r="J91" i="16"/>
  <c r="J85" i="16"/>
  <c r="J84" i="16"/>
  <c r="J78" i="16"/>
  <c r="J77" i="16"/>
  <c r="J79" i="16" s="1"/>
  <c r="J71" i="16"/>
  <c r="J72" i="16" s="1"/>
  <c r="J70" i="16"/>
  <c r="J64" i="16"/>
  <c r="J65" i="16" s="1"/>
  <c r="J63" i="16"/>
  <c r="J57" i="16"/>
  <c r="J56" i="16"/>
  <c r="J58" i="16" s="1"/>
  <c r="J50" i="16"/>
  <c r="J49" i="16"/>
  <c r="J43" i="16"/>
  <c r="J44" i="16" s="1"/>
  <c r="J37" i="16"/>
  <c r="J38" i="16" s="1"/>
  <c r="J31" i="16"/>
  <c r="J32" i="16" s="1"/>
  <c r="J25" i="16"/>
  <c r="J26" i="16" s="1"/>
  <c r="J19" i="16"/>
  <c r="J20" i="16" s="1"/>
  <c r="J13" i="16"/>
  <c r="J14" i="16" s="1"/>
  <c r="J7" i="16"/>
  <c r="J8" i="16" s="1"/>
  <c r="G6" i="14" s="1"/>
  <c r="J311" i="16"/>
  <c r="J194" i="16"/>
  <c r="J177" i="16"/>
  <c r="J161" i="16"/>
  <c r="J153" i="16"/>
  <c r="J145" i="16"/>
  <c r="J93" i="16"/>
  <c r="J86" i="16"/>
  <c r="J51" i="16"/>
  <c r="J6" i="14" l="1"/>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I53" i="14"/>
  <c r="E14" i="12" s="1"/>
  <c r="I52" i="14"/>
  <c r="E15" i="12" s="1"/>
  <c r="I51" i="14"/>
  <c r="E13" i="12" s="1"/>
  <c r="I33" i="14"/>
  <c r="I34" i="14"/>
  <c r="I35" i="14"/>
  <c r="I36" i="14"/>
  <c r="I37" i="14"/>
  <c r="I38" i="14"/>
  <c r="I39" i="14"/>
  <c r="I40" i="14"/>
  <c r="I41" i="14"/>
  <c r="I42" i="14"/>
  <c r="I43" i="14"/>
  <c r="I44" i="14"/>
  <c r="I45" i="14"/>
  <c r="I46" i="14"/>
  <c r="I47" i="14"/>
  <c r="I48" i="14"/>
  <c r="I49" i="14"/>
  <c r="I32" i="14"/>
  <c r="I22" i="14"/>
  <c r="I23" i="14"/>
  <c r="I24" i="14"/>
  <c r="E6" i="12" s="1"/>
  <c r="I25" i="14"/>
  <c r="E12" i="12" s="1"/>
  <c r="I26" i="14"/>
  <c r="I27" i="14"/>
  <c r="I28" i="14"/>
  <c r="I29" i="14"/>
  <c r="I30" i="14"/>
  <c r="E17" i="12" s="1"/>
  <c r="I21" i="14"/>
  <c r="I18" i="14"/>
  <c r="I16" i="14"/>
  <c r="I14" i="14"/>
  <c r="I12" i="14"/>
  <c r="I10" i="14"/>
  <c r="I8" i="14"/>
  <c r="I6" i="14"/>
  <c r="I5" i="14" s="1"/>
  <c r="C6" i="11" s="1"/>
  <c r="H18" i="14"/>
  <c r="H16" i="14"/>
  <c r="H12" i="14"/>
  <c r="H11" i="14"/>
  <c r="H9" i="14"/>
  <c r="H7" i="14"/>
  <c r="H2" i="14"/>
  <c r="H10" i="14" s="1"/>
  <c r="G2" i="14"/>
  <c r="G55" i="14" l="1"/>
  <c r="H14" i="14"/>
  <c r="H13" i="14"/>
  <c r="H15" i="14"/>
  <c r="H17" i="14"/>
  <c r="H19" i="14"/>
  <c r="H8" i="14"/>
  <c r="H6" i="14"/>
  <c r="C9" i="11"/>
  <c r="I31" i="14"/>
  <c r="I5" i="13"/>
  <c r="I6" i="13"/>
  <c r="I7" i="13"/>
  <c r="I8" i="13"/>
  <c r="I4" i="13"/>
  <c r="D9" i="11" l="1"/>
  <c r="F9" i="11"/>
  <c r="H9" i="11"/>
  <c r="C8" i="11"/>
  <c r="E16" i="12"/>
  <c r="C7" i="11"/>
  <c r="G57" i="14"/>
  <c r="H20" i="12" s="1"/>
  <c r="C10" i="11" l="1"/>
  <c r="G56" i="14"/>
  <c r="F6" i="12"/>
  <c r="F17" i="12"/>
  <c r="F16" i="12"/>
  <c r="J8" i="11"/>
  <c r="J7" i="11"/>
  <c r="J6" i="11"/>
  <c r="H25" i="2" l="1"/>
  <c r="F39" i="7" l="1"/>
  <c r="E39" i="7"/>
  <c r="D39" i="7"/>
  <c r="C39" i="7"/>
  <c r="F35" i="7"/>
  <c r="E35" i="7"/>
  <c r="D35" i="7"/>
  <c r="C35" i="7"/>
  <c r="F28" i="7"/>
  <c r="E28" i="7"/>
  <c r="D28" i="7"/>
  <c r="C28" i="7"/>
  <c r="F16" i="7"/>
  <c r="F40" i="7" s="1"/>
  <c r="E16" i="7"/>
  <c r="E40" i="7" s="1"/>
  <c r="D16" i="7"/>
  <c r="D40" i="7" s="1"/>
  <c r="C16" i="7"/>
  <c r="C40" i="7" s="1"/>
  <c r="C39" i="6"/>
  <c r="F38" i="6"/>
  <c r="D35" i="6"/>
  <c r="C35" i="6"/>
  <c r="F34" i="6"/>
  <c r="E34" i="6"/>
  <c r="F33" i="6"/>
  <c r="E33" i="6"/>
  <c r="F32" i="6"/>
  <c r="E32" i="6"/>
  <c r="F31" i="6"/>
  <c r="E31" i="6"/>
  <c r="F30" i="6"/>
  <c r="F35" i="6" s="1"/>
  <c r="E30" i="6"/>
  <c r="E35" i="6" s="1"/>
  <c r="D28" i="6"/>
  <c r="C28" i="6"/>
  <c r="C40" i="6" s="1"/>
  <c r="F27" i="6"/>
  <c r="E27" i="6"/>
  <c r="F26" i="6"/>
  <c r="E26" i="6"/>
  <c r="F25" i="6"/>
  <c r="E25" i="6"/>
  <c r="F24" i="6"/>
  <c r="E24" i="6"/>
  <c r="F23" i="6"/>
  <c r="E23" i="6"/>
  <c r="F22" i="6"/>
  <c r="E22" i="6"/>
  <c r="F21" i="6"/>
  <c r="F28" i="6" s="1"/>
  <c r="E21" i="6"/>
  <c r="F20" i="6"/>
  <c r="E20" i="6"/>
  <c r="E19" i="6"/>
  <c r="E18" i="6"/>
  <c r="E28" i="6" s="1"/>
  <c r="E37" i="6" s="1"/>
  <c r="F16" i="6"/>
  <c r="E16" i="6"/>
  <c r="D16" i="6"/>
  <c r="D37" i="6" s="1"/>
  <c r="C16" i="6"/>
  <c r="F37" i="6" l="1"/>
  <c r="F39" i="6" s="1"/>
  <c r="F40" i="6" s="1"/>
  <c r="D38" i="6"/>
  <c r="D39" i="6" s="1"/>
  <c r="D40" i="6" s="1"/>
  <c r="E38" i="6"/>
  <c r="E39" i="6" s="1"/>
  <c r="E40" i="6" s="1"/>
  <c r="H33" i="3" l="1"/>
  <c r="H32" i="3"/>
  <c r="H31" i="3"/>
  <c r="H30" i="3"/>
  <c r="H29" i="3"/>
  <c r="H19" i="3"/>
  <c r="H34" i="3" s="1"/>
  <c r="H25" i="3" l="1"/>
  <c r="J25" i="3" l="1"/>
  <c r="L3" i="3"/>
  <c r="N5" i="13"/>
  <c r="N8" i="13"/>
  <c r="N4" i="13"/>
  <c r="N6" i="13"/>
  <c r="N7" i="13"/>
  <c r="F8" i="11"/>
  <c r="H6" i="11"/>
  <c r="F6" i="11"/>
  <c r="D6" i="11"/>
  <c r="H7" i="11"/>
  <c r="D7" i="11"/>
  <c r="F7" i="11"/>
  <c r="H34" i="2"/>
  <c r="H33" i="2"/>
  <c r="H32" i="2"/>
  <c r="H31" i="2"/>
  <c r="H30" i="2"/>
  <c r="H29" i="2"/>
  <c r="H19" i="2"/>
  <c r="F10" i="11" l="1"/>
  <c r="G10" i="11" s="1"/>
  <c r="D8" i="11"/>
  <c r="D10" i="11" s="1"/>
  <c r="G30" i="13"/>
  <c r="G22" i="13"/>
  <c r="G13" i="13"/>
  <c r="G4" i="13"/>
  <c r="G38" i="13"/>
  <c r="G24" i="13"/>
  <c r="G15" i="13"/>
  <c r="G32" i="13"/>
  <c r="G6" i="13"/>
  <c r="G40" i="13"/>
  <c r="H8" i="11"/>
  <c r="G7" i="13"/>
  <c r="G41" i="13"/>
  <c r="G33" i="13"/>
  <c r="G25" i="13"/>
  <c r="G16" i="13"/>
  <c r="G39" i="13"/>
  <c r="G31" i="13"/>
  <c r="G23" i="13"/>
  <c r="G14" i="13"/>
  <c r="G5" i="13"/>
  <c r="G17" i="13"/>
  <c r="G26" i="13"/>
  <c r="G8" i="13"/>
  <c r="G42" i="13"/>
  <c r="G34" i="13"/>
  <c r="K7" i="11"/>
  <c r="L7" i="11" s="1"/>
  <c r="K6" i="11"/>
  <c r="L6" i="11" s="1"/>
  <c r="J25" i="2"/>
  <c r="L19" i="2"/>
  <c r="H10" i="11" l="1"/>
  <c r="I10" i="11" s="1"/>
  <c r="G9" i="13"/>
  <c r="E7" i="12" s="1"/>
  <c r="K8" i="11"/>
  <c r="L8" i="11" s="1"/>
  <c r="G27" i="13"/>
  <c r="E9" i="12" s="1"/>
  <c r="F9" i="12" s="1"/>
  <c r="G19" i="13"/>
  <c r="E8" i="12" s="1"/>
  <c r="F8" i="12" s="1"/>
  <c r="G43" i="13"/>
  <c r="E11" i="12" s="1"/>
  <c r="F11" i="12" s="1"/>
  <c r="G35" i="13"/>
  <c r="E10" i="12" s="1"/>
  <c r="F14" i="12"/>
  <c r="F12" i="12"/>
  <c r="F13" i="12"/>
  <c r="F15" i="12"/>
  <c r="D11" i="11"/>
  <c r="F11" i="11" s="1"/>
  <c r="E10" i="11"/>
  <c r="E11" i="11" s="1"/>
  <c r="G11" i="11" s="1"/>
  <c r="H11" i="11" l="1"/>
  <c r="I11" i="11"/>
  <c r="F7" i="12"/>
  <c r="E19" i="12"/>
  <c r="E20" i="12" s="1"/>
  <c r="F10" i="12"/>
  <c r="F19" i="12" l="1"/>
</calcChain>
</file>

<file path=xl/sharedStrings.xml><?xml version="1.0" encoding="utf-8"?>
<sst xmlns="http://schemas.openxmlformats.org/spreadsheetml/2006/main" count="1954" uniqueCount="484">
  <si>
    <t>Obra</t>
  </si>
  <si>
    <t>Bancos</t>
  </si>
  <si>
    <t>B.D.I.</t>
  </si>
  <si>
    <t>Encargos Sociais</t>
  </si>
  <si>
    <t>SUBSTITUIÇÃO DO SISTEMA DE DETECÇÃO DE FUMAÇA DO ED SEDE</t>
  </si>
  <si>
    <t>Não Desonerado: 
Horista: 115,99%
Mensalista: 72,46%</t>
  </si>
  <si>
    <t>Item</t>
  </si>
  <si>
    <t>Código</t>
  </si>
  <si>
    <t>Banco</t>
  </si>
  <si>
    <t>Descrição</t>
  </si>
  <si>
    <t>Und</t>
  </si>
  <si>
    <t>Quant.</t>
  </si>
  <si>
    <t>Valor Unit</t>
  </si>
  <si>
    <t>Valor Unit com BDI</t>
  </si>
  <si>
    <t>Total</t>
  </si>
  <si>
    <t xml:space="preserve"> 1 </t>
  </si>
  <si>
    <t xml:space="preserve"> 1.1 </t>
  </si>
  <si>
    <t xml:space="preserve"> JFES-INC-007 </t>
  </si>
  <si>
    <t>Próprio</t>
  </si>
  <si>
    <t>UND</t>
  </si>
  <si>
    <t xml:space="preserve"> 1.2 </t>
  </si>
  <si>
    <t xml:space="preserve"> JFES-INC-008 </t>
  </si>
  <si>
    <t xml:space="preserve"> 1.3 </t>
  </si>
  <si>
    <t xml:space="preserve"> JFES-INC-012 </t>
  </si>
  <si>
    <t xml:space="preserve"> 1.4 </t>
  </si>
  <si>
    <t xml:space="preserve"> JFES-INC-013 </t>
  </si>
  <si>
    <t xml:space="preserve"> 1.5 </t>
  </si>
  <si>
    <t xml:space="preserve"> JFES-INC-015 </t>
  </si>
  <si>
    <t xml:space="preserve"> 1.6 </t>
  </si>
  <si>
    <t xml:space="preserve"> JFES-INC-030 </t>
  </si>
  <si>
    <t>FORNECIMENTO DE ACIONADORES MANUAIS ENDEREÇÁVEIS, SEM SIRENE</t>
  </si>
  <si>
    <t xml:space="preserve"> 1.7 </t>
  </si>
  <si>
    <t xml:space="preserve"> JFES-INC-032 </t>
  </si>
  <si>
    <t xml:space="preserve"> 2 </t>
  </si>
  <si>
    <t xml:space="preserve"> 2.1 </t>
  </si>
  <si>
    <t xml:space="preserve"> 2.2 </t>
  </si>
  <si>
    <t xml:space="preserve"> 2.3 </t>
  </si>
  <si>
    <t xml:space="preserve"> 2.5 </t>
  </si>
  <si>
    <t xml:space="preserve"> 2.6 </t>
  </si>
  <si>
    <t xml:space="preserve"> 2.7 </t>
  </si>
  <si>
    <t xml:space="preserve"> 2.8 </t>
  </si>
  <si>
    <t xml:space="preserve"> 2.9 </t>
  </si>
  <si>
    <t xml:space="preserve"> 3 </t>
  </si>
  <si>
    <t>SERVIÇOS DIVERSOS</t>
  </si>
  <si>
    <t xml:space="preserve"> 3.1 </t>
  </si>
  <si>
    <t xml:space="preserve"> JFES-SIN-016 </t>
  </si>
  <si>
    <t>IDENTIFICAÇÃO DE DISPOSITIVOS DE ALARME DE INCÊNDIO, COM ETIQUETA AUTOADESIVA</t>
  </si>
  <si>
    <t xml:space="preserve"> 3.2 </t>
  </si>
  <si>
    <t xml:space="preserve"> JFES-INC-028 </t>
  </si>
  <si>
    <t>TREINAMENTO OPERAÇÃO E FUNCIONAMENTO DO SISTEMA</t>
  </si>
  <si>
    <t>Total sem BDI</t>
  </si>
  <si>
    <t>Total do BDI</t>
  </si>
  <si>
    <t>Total Geral</t>
  </si>
  <si>
    <t>FORNECIMENTO DE PAINEL REPETIDOR DE SINAL</t>
  </si>
  <si>
    <t>FORNECIMENTO DE DETECTOR DE FUMAÇA ENDEREÇÁVEL, COM BASE</t>
  </si>
  <si>
    <t>FORNECIMENTO DE DETECTOR DE TEMPERATURA ENDEREÇÁVEL, COM BASE</t>
  </si>
  <si>
    <t>FORNECIMENTO DE MÓDULO ENDEREÇÁVEL PARA ACIONAMENTO DE SIRENE CONVENCIONAL 24VVcc</t>
  </si>
  <si>
    <t>AUTOR DA PLANILHA REFERENCIAL DE BDI</t>
  </si>
  <si>
    <t>ENG. CIVIL DÉBORA RANGEL MACHADO SARDINHA</t>
  </si>
  <si>
    <t>CREA Nº 5.488D/ES</t>
  </si>
  <si>
    <r>
      <rPr>
        <b/>
        <sz val="10"/>
        <rFont val="Arial"/>
        <family val="2"/>
      </rPr>
      <t>Observações</t>
    </r>
    <r>
      <rPr>
        <sz val="10"/>
        <rFont val="Arial"/>
        <family val="2"/>
      </rPr>
      <t>:</t>
    </r>
  </si>
  <si>
    <t>1. Alterar o nome e o CREA/CAU do autor da planilha orçamentária</t>
  </si>
  <si>
    <t>2. Não alterar as quantidades e descrição dos itens</t>
  </si>
  <si>
    <t>3. Remover ou alterar as colunas Código e Banco</t>
  </si>
  <si>
    <t>AUTOR DA PLANILHA ORÇAMENTÁRIA ESTIMATIVA</t>
  </si>
  <si>
    <r>
      <t xml:space="preserve">JUSTIÇA FEDERAL DE PRIMEIRO GRAU 
</t>
    </r>
    <r>
      <rPr>
        <sz val="12"/>
        <color theme="3"/>
        <rFont val="Arial"/>
        <family val="2"/>
      </rPr>
      <t>SEÇÃO JUDICIÁRIA DO ESPÍRITO SANTO</t>
    </r>
  </si>
  <si>
    <t xml:space="preserve">ANEXO 3 - CÁLCULO DA TAXA DE BENEFÍCIOS E DESPESAS INDIRETA - BDI </t>
  </si>
  <si>
    <t>Em que:</t>
  </si>
  <si>
    <t>G = taxa representativa de Garantias;</t>
  </si>
  <si>
    <t>PV = Preço de Venda;</t>
  </si>
  <si>
    <t>AC = taxa representativa das despesas de rateio da Administração Central;</t>
  </si>
  <si>
    <t>DF = taxa representativa das Despesas Financeiras;</t>
  </si>
  <si>
    <t>CD = Custo Direto;</t>
  </si>
  <si>
    <t>S = taxa representativa de Seguros;</t>
  </si>
  <si>
    <t>L = taxa representativa do Lucro;</t>
  </si>
  <si>
    <t>BDI = Benefício e Despesas Indiretas (lucro e despesas indiretas);</t>
  </si>
  <si>
    <t>R = taxa representativa de Riscos;</t>
  </si>
  <si>
    <t>I = taxa representativa da incidência de Impostos.</t>
  </si>
  <si>
    <t>NOTA: A fórmula adotada para o cálculo do BDI é a desenvolvido pelo Tribunal de Contas da União - TCU, apresentado no âmbito do acórdão TC 2622/2013.</t>
  </si>
  <si>
    <t>PERCENTUAIS DOS COMPONENTES DO BDI SUGERIDOS PELO TCU</t>
  </si>
  <si>
    <t>DESCRIÇÃO</t>
  </si>
  <si>
    <t>1º QUARTIL</t>
  </si>
  <si>
    <t>3º QUARTIL</t>
  </si>
  <si>
    <t>MÉDIO</t>
  </si>
  <si>
    <t>ADOTADO</t>
  </si>
  <si>
    <t>ADMINISTRAÇÃO CENTRAL - LUCRO</t>
  </si>
  <si>
    <t>A. Central</t>
  </si>
  <si>
    <t>Lucro</t>
  </si>
  <si>
    <t xml:space="preserve">CONSTRUÇÃO DE EDIFÍCIOS </t>
  </si>
  <si>
    <t>DESPESAS FINANCEIRAS</t>
  </si>
  <si>
    <t>SEGURO + GARANTIAS</t>
  </si>
  <si>
    <t>RISCOS</t>
  </si>
  <si>
    <t>PERCENTUAL TOTAL DOS TRIBUTOS:</t>
  </si>
  <si>
    <t>ISS</t>
  </si>
  <si>
    <t>PIS</t>
  </si>
  <si>
    <t>CONFINS</t>
  </si>
  <si>
    <t>CPRB (No caso de desoneração da folha de pagamento)</t>
  </si>
  <si>
    <r>
      <t xml:space="preserve">PERCENTUAL DE BDI CALCULADO </t>
    </r>
    <r>
      <rPr>
        <sz val="20"/>
        <color theme="3"/>
        <rFont val="Calibri"/>
        <family val="2"/>
      </rPr>
      <t>=&gt;</t>
    </r>
  </si>
  <si>
    <t>RESUMO</t>
  </si>
  <si>
    <t>DESCRIÇÃO DOS ITENS</t>
  </si>
  <si>
    <t>SG = taxa representativa de Seguros + Garantias</t>
  </si>
  <si>
    <t xml:space="preserve">FÓRMULA:  BDI = (((1+AC+SG+R) X (1+DF) X (1+L)) / (1-I))-1 </t>
  </si>
  <si>
    <t>Observações:</t>
  </si>
  <si>
    <r>
      <t xml:space="preserve">1 -  Os percentuais de PIS e COFINS adotados referem-se a pessoas jurídcas sujeitas ao </t>
    </r>
    <r>
      <rPr>
        <b/>
        <sz val="10"/>
        <rFont val="Arial"/>
        <family val="2"/>
      </rPr>
      <t>regime de incidência cumulativa</t>
    </r>
    <r>
      <rPr>
        <sz val="10"/>
        <rFont val="Arial"/>
        <family val="2"/>
      </rPr>
      <t>. Eventuais ajustes devem ser feitos pelos lictantes de acordo com sua situação tributária.</t>
    </r>
  </si>
  <si>
    <t>2 - Percentual do ISS -  ISS é imposto de competência municipal, consoante art. 156, inciso III, da Constituição Federal. Foi considerada a redução de 20% na base de cálculo, conforme Art.19 da Lei municipal nº 6075/2003 (Vitória/ES). Portanto, considera-se que os materiais correspondem à 20% do valor da contratação.  Logo, o percentual de ISS a ser adotado será de 80% de 5%, que é igual a 4%.</t>
  </si>
  <si>
    <r>
      <t xml:space="preserve">3 - Foi considerada a </t>
    </r>
    <r>
      <rPr>
        <b/>
        <sz val="10"/>
        <rFont val="Arial"/>
        <family val="2"/>
      </rPr>
      <t>mão de obra NÃO desonerada</t>
    </r>
    <r>
      <rPr>
        <sz val="10"/>
        <rFont val="Arial"/>
        <family val="2"/>
      </rPr>
      <t xml:space="preserve"> na cotação dos serviços. Caso os licitantes trabalhem no regime de desoneração da folha de pagamentos, deverá ser incluído da planilha de composição do BDI o percentual de 4,50%  referente a Contribuição Previdenciária sobre a Receita Bruta - CPRB.</t>
    </r>
  </si>
  <si>
    <t xml:space="preserve">4 - Para alterar os percentuais adotados para a composição de BDI, utllizar as células de cor </t>
  </si>
  <si>
    <t>5 - Alterar o nome e o CREA/CAU do autor da planilha.</t>
  </si>
  <si>
    <t>JUSTIÇA FEDERAL DE PRIMEIRO GRAU
SEÇÃO JUDICIÁRIA DO ESPÍRITO SANTO</t>
  </si>
  <si>
    <t xml:space="preserve">ANEXO 3.1 - CÁLCULO DA TAXA DE BENEFÍCIOS E DESPESAS INDIRETA - BDI  PARA MERO FORNECIMENTO DE MATERIAIS E EQUIPAMENTOS </t>
  </si>
  <si>
    <t>N/A</t>
  </si>
  <si>
    <t>FORNECIMENTO DE MÓDULO ISOLADOR DE LINHA</t>
  </si>
  <si>
    <t>B.D.I. dif</t>
  </si>
  <si>
    <t>ANEXO 2 - PLANILHA ORÇAMENTÁRIA ESTIMATIVA</t>
  </si>
  <si>
    <t>ENCARGOS SOCIAIS SOBRE A MÃO DE OBRA - NÃO OPTANTES SIMPLES</t>
  </si>
  <si>
    <t>CÓDIGO</t>
  </si>
  <si>
    <t>COM DESONERAÇÃO</t>
  </si>
  <si>
    <t>SEM DESONERAÇÃO</t>
  </si>
  <si>
    <t>HORISTA</t>
  </si>
  <si>
    <t>MENSALISTA</t>
  </si>
  <si>
    <t>%</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</si>
  <si>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</si>
  <si>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</si>
  <si>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</si>
  <si>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</si>
  <si>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</si>
  <si>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</si>
  <si>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</si>
  <si>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</si>
  <si>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</si>
  <si>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</si>
  <si>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</si>
  <si>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</si>
  <si>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</si>
  <si>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</si>
  <si>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</si>
  <si>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</si>
  <si>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</si>
  <si>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</si>
  <si>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</si>
  <si>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</si>
  <si>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</si>
  <si>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</si>
  <si>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</si>
  <si>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</si>
  <si>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</si>
  <si>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</si>
  <si>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</si>
  <si>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</si>
  <si>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</si>
  <si>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</si>
  <si>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</si>
  <si>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</si>
  <si>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</si>
  <si>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</si>
  <si>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</si>
  <si>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</si>
  <si>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</si>
  <si>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</si>
  <si>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</si>
  <si>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</si>
  <si>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</si>
  <si>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</si>
  <si>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</si>
  <si>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</si>
  <si>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</si>
  <si>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</si>
  <si>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</si>
  <si>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</si>
  <si>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</si>
  <si>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</si>
  <si>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</si>
  <si>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</si>
  <si>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</si>
  <si>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</si>
  <si>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</si>
  <si>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</si>
  <si>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</si>
  <si>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</si>
  <si>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t>Reincidência de Grupo A sobre Grupo B</t>
  </si>
  <si>
    <t>D2</t>
  </si>
  <si>
    <t>Reincidência de Grupo A sobre Aviso prévio Trabalhado e Reincidência de FGTS sobre aviso prévio indenizado</t>
  </si>
  <si>
    <t>D</t>
  </si>
  <si>
    <t>TOTAL (A+B+C+D)</t>
  </si>
  <si>
    <t>ENCARGOS SOCIAIS SOBRE A MÃO DE OBRA - OPTANTES PELO SIMPLES</t>
  </si>
  <si>
    <t>ITEM</t>
  </si>
  <si>
    <t>DESCRIÇÃO DO EQUIPAMENTO</t>
  </si>
  <si>
    <t>MARCA E MODELO PROPOSTOS</t>
  </si>
  <si>
    <t>01</t>
  </si>
  <si>
    <t>02</t>
  </si>
  <si>
    <t>MARCAS DE REFERÊNCIA</t>
  </si>
  <si>
    <t>DETECTOR DE FUMAÇA ENDEREÇÁVEL, COM BASE</t>
  </si>
  <si>
    <t>MODELOS DE REFERÊNCIA</t>
  </si>
  <si>
    <t>SKYFIRE</t>
  </si>
  <si>
    <t>TELETEK</t>
  </si>
  <si>
    <t>INTELBRÁS</t>
  </si>
  <si>
    <t>CIE2500</t>
  </si>
  <si>
    <t>IRIS REP</t>
  </si>
  <si>
    <t>JB-QB-5EiX</t>
  </si>
  <si>
    <t>FXP5Ei</t>
  </si>
  <si>
    <t>CIE-RP520</t>
  </si>
  <si>
    <t>03</t>
  </si>
  <si>
    <t>JTY-GD-5Ei</t>
  </si>
  <si>
    <t>JTW-ZD-5i</t>
  </si>
  <si>
    <t>J-SAP-502</t>
  </si>
  <si>
    <t>LI5iT</t>
  </si>
  <si>
    <t>IRIS S130+IRISB124</t>
  </si>
  <si>
    <t>IRIS T110+IRISB124</t>
  </si>
  <si>
    <t>IRIS MISO</t>
  </si>
  <si>
    <t>IRIS MCP150</t>
  </si>
  <si>
    <t>IRIS 8+IRIS8TTE+IRIS/SIMPO RNET</t>
  </si>
  <si>
    <t>DFE521</t>
  </si>
  <si>
    <t>DTE521</t>
  </si>
  <si>
    <t>04</t>
  </si>
  <si>
    <t>05</t>
  </si>
  <si>
    <t>06</t>
  </si>
  <si>
    <t>07</t>
  </si>
  <si>
    <t>AME521</t>
  </si>
  <si>
    <t>MIO521 V2</t>
  </si>
  <si>
    <t>IDL 521 V2</t>
  </si>
  <si>
    <t xml:space="preserve">FORNECIMENTO DOS EQUIPAMENTOS - SISTEMA DE ALARME DE INCÊNDIO - ESPECIFICAÇÕES TÉCNICAS CONFORME ANEXO 8 - MARCAS DE REFERÊNCIA SKYFIRE, TELETEK E INTELBRÁS (BDI DIFERENCIADO) - </t>
  </si>
  <si>
    <t>RM5Ei</t>
  </si>
  <si>
    <t>IRIS MOUT</t>
  </si>
  <si>
    <t>JUSTIÇA FEDERAL DE PRIMEIRO GRAU
Seção Judiciária do Espírito Santo
Anexo 8 - Indicação de Marca e Modelo de Equipamentos</t>
  </si>
  <si>
    <t>Composições Analíticas com Preço Unitário</t>
  </si>
  <si>
    <t>Composições Principais</t>
  </si>
  <si>
    <t>Tipo</t>
  </si>
  <si>
    <t>Composição</t>
  </si>
  <si>
    <t>INES - INSTALAÇÕES ESPECIAIS</t>
  </si>
  <si>
    <t>Insumo</t>
  </si>
  <si>
    <t xml:space="preserve"> JFES-INS-INC-002 </t>
  </si>
  <si>
    <t>Material</t>
  </si>
  <si>
    <t xml:space="preserve"> JFES-INS-INC-003 </t>
  </si>
  <si>
    <t xml:space="preserve"> JFES-INS-INC-007 </t>
  </si>
  <si>
    <t xml:space="preserve"> JFES-INS-INC-008 </t>
  </si>
  <si>
    <t xml:space="preserve"> JFES-INS-INC-010 </t>
  </si>
  <si>
    <t xml:space="preserve"> JFES-INS-INC-011 </t>
  </si>
  <si>
    <t>ACIONADOR MANUAL ENDEREÇÁVEL SEM SIRENE</t>
  </si>
  <si>
    <t xml:space="preserve"> JFES-INS-INC-012 </t>
  </si>
  <si>
    <t>MÓDULO DE CONTROLE (RELÉ) ENDEREÇÁVEL PARA ACIONAMENTO DE SIRENE CONVENCIONAL 24VVcc</t>
  </si>
  <si>
    <t>Composição Auxiliar</t>
  </si>
  <si>
    <t xml:space="preserve"> 88264 </t>
  </si>
  <si>
    <t>SINAPI</t>
  </si>
  <si>
    <t>ELETRICISTA COM ENCARGOS COMPLEMENTARES</t>
  </si>
  <si>
    <t>SEDI - SERVIÇOS DIVERSOS</t>
  </si>
  <si>
    <t>H</t>
  </si>
  <si>
    <t xml:space="preserve"> 88247 </t>
  </si>
  <si>
    <t>AUXILIAR DE ELETRICISTA COM ENCARGOS COMPLEMENTARES</t>
  </si>
  <si>
    <t xml:space="preserve"> JFES-INS-SIN-012 </t>
  </si>
  <si>
    <t>FITA AUTO-ADESIVA PARA ROTULADORA PORTÁTIL</t>
  </si>
  <si>
    <t xml:space="preserve"> JFES-INS-SIN-011 </t>
  </si>
  <si>
    <t>ROTULADORA PORTÁTIL BROTHER PT-80</t>
  </si>
  <si>
    <t>ELETROTÉCNICO COM ENCARGOS COMPLEMENTARES</t>
  </si>
  <si>
    <t>Composições Auxiliares</t>
  </si>
  <si>
    <t xml:space="preserve"> 95316 </t>
  </si>
  <si>
    <t>CURSO DE CAPACITAÇÃO PARA AUXILIAR DE ELETRICISTA (ENCARGOS COMPLEMENTARES) - HORISTA</t>
  </si>
  <si>
    <t xml:space="preserve"> 00000247 </t>
  </si>
  <si>
    <t>AJUDANTE DE ELETRICISTA (HORISTA)</t>
  </si>
  <si>
    <t>Mão de Obra</t>
  </si>
  <si>
    <t xml:space="preserve"> 00037370 </t>
  </si>
  <si>
    <t>ALIMENTACAO - HORISTA (COLETADO CAIXA - ENCARGOS COMPLEMENTARES)</t>
  </si>
  <si>
    <t xml:space="preserve"> 00037371 </t>
  </si>
  <si>
    <t>TRANSPORTE - HORISTA (COLETADO CAIXA - ENCARGOS COMPLEMENTARES)</t>
  </si>
  <si>
    <t xml:space="preserve"> 00037372 </t>
  </si>
  <si>
    <t>EXAMES - HORISTA (COLETADO CAIXA - ENCARGOS COMPLEMENTARES)</t>
  </si>
  <si>
    <t xml:space="preserve"> 00037373 </t>
  </si>
  <si>
    <t>SEGURO - HORISTA (COLETADO CAIXA - ENCARGOS COMPLEMENTARES)</t>
  </si>
  <si>
    <t xml:space="preserve"> 00043460 </t>
  </si>
  <si>
    <t>FERRAMENTAS - FAMILIA ELETRICISTA - HORISTA (ENCARGOS COMPLEMENTARES - COLETADO CAIXA)</t>
  </si>
  <si>
    <t xml:space="preserve"> 00043484 </t>
  </si>
  <si>
    <t>EPI - FAMILIA ELETRICISTA - HORISTA (ENCARGOS COMPLEMENTARES - COLETADO CAIXA)</t>
  </si>
  <si>
    <t xml:space="preserve"> 95332 </t>
  </si>
  <si>
    <t>CURSO DE CAPACITAÇÃO PARA ELETRICISTA (ENCARGOS COMPLEMENTARES) - HORISTA</t>
  </si>
  <si>
    <t xml:space="preserve"> 00002436 </t>
  </si>
  <si>
    <t>ELETRICISTA (HORISTA)</t>
  </si>
  <si>
    <t>Valor total sem BDI</t>
  </si>
  <si>
    <t>Anexo 4 - Composições Analíticas com Preço Unitário</t>
  </si>
  <si>
    <t xml:space="preserve">JUSTIÇA FEDERAL DE PRIMEIRO GRAU
Seção Judiciária do Espírito Santo
</t>
  </si>
  <si>
    <t>ANEXO 07</t>
  </si>
  <si>
    <t>SERVIÇOS</t>
  </si>
  <si>
    <t>MÊS 1</t>
  </si>
  <si>
    <t>MÊS 2</t>
  </si>
  <si>
    <t>MÊS 3</t>
  </si>
  <si>
    <t>ACUMULADO</t>
  </si>
  <si>
    <t>FORNECIMENTO DE EQUIPAMENTOS</t>
  </si>
  <si>
    <t>% EVENTO</t>
  </si>
  <si>
    <t xml:space="preserve">ANEXO 6 - TABELA BÁSICA DE PAGAMENTOS </t>
  </si>
  <si>
    <t>CONFIGURAÇÃO DOS DISPOSITIVOS DO SISTEMA NA CENTRAL DE ALARME DE INCÊNDIO</t>
  </si>
  <si>
    <t xml:space="preserve"> JFES-INC-033 </t>
  </si>
  <si>
    <t xml:space="preserve"> JFES-INC-034 </t>
  </si>
  <si>
    <t>CONFIGURAÇÃO DE PAINEL REPETIDOR DE SINAL</t>
  </si>
  <si>
    <t>CONCLUSÃO DA INSTALAÇÃO DA CENTRAL DE ALARME DE INCÊNDIO</t>
  </si>
  <si>
    <t>VALOR DO EVENTO</t>
  </si>
  <si>
    <t>CONCLUSÃO DA INSTALAÇÃO E CONFIGURAÇÃO DO PAINEL REPETIDOR</t>
  </si>
  <si>
    <t>CONCLUSÃO DO TREINAMENTO DA OPERAÇÃO E FUNCIONAMENTO DO SISTEMA</t>
  </si>
  <si>
    <t xml:space="preserve"> JFES-INC-035 </t>
  </si>
  <si>
    <t>INSTALAÇÃO DE DETECTOR DE FUMAÇA, ENDEREÇÁVEL, COM BASE, INCLUSIVE REMOÇÃO DO EXISTENTE (serviço executado em final de semana)</t>
  </si>
  <si>
    <t xml:space="preserve"> JFES-MOBR-004 </t>
  </si>
  <si>
    <t>ELETRICISTA SINAPI COM ENCARGOS COMPLEMENTARES E HORA EXTRAORDINÁRIA (100%)</t>
  </si>
  <si>
    <t xml:space="preserve"> JFES-MOBR-005 </t>
  </si>
  <si>
    <t>AUXILIAR DE ELETRICISTA SINAPI COM ENCARGOS COMPLEMENTARES E HORA EXTRAORDINÁRIA (100%)</t>
  </si>
  <si>
    <t xml:space="preserve"> JFES-INC-036 </t>
  </si>
  <si>
    <t>INSTALAÇÃO DE DETECTOR DE TEMPERATURA, ENDEREÇÁVEL, COM BASE, INCLUSIVE REMOÇÃO DO EXISTENTE (serviço executado em final de semana)</t>
  </si>
  <si>
    <t xml:space="preserve"> JFES-INC-037 </t>
  </si>
  <si>
    <t>INSTALAÇÃO DE MÓDULO ISOLADOR DE LAÇO, INCLUSIVE REMOÇÃO DO EXISTENTE (serviço executado em final de semana)</t>
  </si>
  <si>
    <t xml:space="preserve"> JFES-INC-038 </t>
  </si>
  <si>
    <t>INSTALAÇÃO DE CENTRAL DE ALARME DE INCÊNDIO ENDEREÇÁVEL, MÍNIMO DE 5 LAÇOS (serviço executado em final de semana)</t>
  </si>
  <si>
    <t xml:space="preserve"> 2.4 </t>
  </si>
  <si>
    <t xml:space="preserve"> JFES-INC-039 </t>
  </si>
  <si>
    <t>INSTALAÇÃO DE PAINEL REPETIDOR DE SINAL (serviço executado em final de semana)</t>
  </si>
  <si>
    <t xml:space="preserve"> JFES-INC-040 </t>
  </si>
  <si>
    <t>INSTALAÇÃO DE ACIONADOR MANUAL ENDEREÇÁVEL SEM SIRENE, INCLUSIVE REMOÇÃO DO EXISTENTE (serviço executado em final de semana)</t>
  </si>
  <si>
    <t xml:space="preserve"> JFES-INC-041 </t>
  </si>
  <si>
    <t>INSTALAÇÃO DE MÓDULO DE CONTROLE ENDEREÇÁVEL PARA ACIONAMENTO DE SIRENE CONVENCIONAL, INCLUSIVE REMOÇÃO DO EXISTENTE (serviço executado em final de semana)</t>
  </si>
  <si>
    <t xml:space="preserve"> 88266 </t>
  </si>
  <si>
    <t>2. Remover ou alterar as colunas Código e Banco</t>
  </si>
  <si>
    <t>1. Alterar o nome e o CREA/CAU do autor das composições de preços unitários</t>
  </si>
  <si>
    <t>AUTOR DAS COMPOSIÇÕES DE PREÇOS UNITÁRIOS</t>
  </si>
  <si>
    <t>LIMPEZA E EMBALAGEM INDIVIDUAL DE DISPOSITIVOS DE DETECÇÃO E ALARME DE INCÊNDIO EM CAIXAS DE PAPELÃO NOVAS, INCLUSIVE IDENTIFICAÇÃO</t>
  </si>
  <si>
    <t xml:space="preserve"> 3.3 </t>
  </si>
  <si>
    <t xml:space="preserve"> JFES-SER-007 </t>
  </si>
  <si>
    <t xml:space="preserve"> 88316 </t>
  </si>
  <si>
    <t>SERVENTE COM ENCARGOS COMPLEMENTARES</t>
  </si>
  <si>
    <t xml:space="preserve"> JFES-INS-DIV-001 </t>
  </si>
  <si>
    <t>CAIXA DE PAPELÃO 15x15x15cm</t>
  </si>
  <si>
    <t>LAÇO 1</t>
  </si>
  <si>
    <t>Térro princ., Térro anexo, 8º pav e Cobertura</t>
  </si>
  <si>
    <t>VALORES PARA TABELA DE PGTOS</t>
  </si>
  <si>
    <t>DETECTORES FUM</t>
  </si>
  <si>
    <t>DETECTORES TEMP</t>
  </si>
  <si>
    <t>AC. MANUAL</t>
  </si>
  <si>
    <t>MÓDULO P/SIRENE</t>
  </si>
  <si>
    <t>ISOLADOR DE LAÇO</t>
  </si>
  <si>
    <t>LOCAIS</t>
  </si>
  <si>
    <t>PAINEL REPETIDOR</t>
  </si>
  <si>
    <t>LAÇO 2</t>
  </si>
  <si>
    <t>1º Pav Princ, 1º Pav Anexo, Mezanino Anexo</t>
  </si>
  <si>
    <t>LAÇO 3</t>
  </si>
  <si>
    <t>2º e 3º Pav.</t>
  </si>
  <si>
    <t>LAÇO 4</t>
  </si>
  <si>
    <t>4º e 5º Pav.</t>
  </si>
  <si>
    <t>LAÇO 5</t>
  </si>
  <si>
    <t>6º e 7º Pav.</t>
  </si>
  <si>
    <t>INSTALAÇÃO</t>
  </si>
  <si>
    <t>MATERIAL</t>
  </si>
  <si>
    <t>CONFIGURAÇÃO</t>
  </si>
  <si>
    <t>CONCLUSÃO DA INSTALAÇÃO E CONFIGURAÇÃO DOS DISPOSITIVOS DO LAÇO 1, INCLUSIVE REMOÇÃO DOS DISPOSTIVOS ANTIGOS</t>
  </si>
  <si>
    <t>CONCLUSÃO DA LIMPEZA, EMBALAGEM, IDENTIFICAÇÃO E ENTREGA DOS DISPOSITIVOS REMOVIDOS</t>
  </si>
  <si>
    <t>CONCLUSÃO DA INSTALAÇÃO E CONFIGURAÇÃO DOS DISPOSITIVOS DO LAÇO 2, INCLUSIVE REMOÇÃO DOS DISPOSTIVOS ANTIGOS</t>
  </si>
  <si>
    <t>CONCLUSÃO DA INSTALAÇÃO E CONFIGURAÇÃO DOS DISPOSITIVOS DO LAÇO 3, INCLUSIVE REMOÇÃO DOS DISPOSTIVOS ANTIGOS</t>
  </si>
  <si>
    <t>CONCLUSÃO DA INSTALAÇÃO E CONFIGURAÇÃO DOS DISPOSITIVOS DO LAÇO 4, INCLUSIVE REMOÇÃO DOS DISPOSTIVOS ANTIGOS</t>
  </si>
  <si>
    <t xml:space="preserve">CONCLUSÃO DA INSTALAÇÃO E CONFIGURAÇÃO DOS DISPOSITIVOS DO LAÇO 5, INCLUSIVE REMOÇÃO DOS DISPOSTIVOS ANTIGOS </t>
  </si>
  <si>
    <t>CONCLUSÃO DA IDENTIFICAÇÃO DOS DISPOSITIVOS NOVOS INSTALADOS</t>
  </si>
  <si>
    <t>CRONOGRAMA FÍSICO-FINANCEIRO BÁSICO</t>
  </si>
  <si>
    <t xml:space="preserve">SINAPI - 01/2024 - Espírito Santo
SBC - 02/2024 - Espírito Santo
IOPES - 12/2023 - Espírito Santo
</t>
  </si>
  <si>
    <t xml:space="preserve">2 - Para alterar os percentuais adotados para a composição de BDI, utllizar as células de cor </t>
  </si>
  <si>
    <t>3 - Alterar o nome e o CREA/CAU do autor da planilha.</t>
  </si>
  <si>
    <t>MÓDULO ISOLADOR DE LINHA CONFORME ESPECIFICAÇÕES TÉCNICAS DO ANEXO 9</t>
  </si>
  <si>
    <t>DETECTOR DE FUMAÇA ENDEREÇÁVEL, COM BASE, CONFORME ESPECIFICAÇÕES TÉCNICAS DO ANEXO 9</t>
  </si>
  <si>
    <t>PAINEL REPETIDOR DE SINAL, CONFORME ESPECIFICAÇÕES TÉCNICAS DO ANEXO 9</t>
  </si>
  <si>
    <t>CENTRAL DE ALARME DE INCÊNDIO ENDEREÇÁVEL, CONFORME ESPECIFICAÇÕES TÉCNICAS DO ANEXO 9</t>
  </si>
  <si>
    <t>DETECTOR DE TEMPERATURA ENDEREÇÁVEL, COM BASE, CONFORME ESPECIFICAÇÕES TÉCNICAS DO ANEXO 9</t>
  </si>
  <si>
    <t>ACIONADORES MANUAIS ENDEREÇÁVEIS, SEM SIRENE, CONFORME ESPECIFICAÇÕES TÉCNICAS DO ANEXO 9</t>
  </si>
  <si>
    <t>MÓDULO ENDEREÇÁVEL PARA ACIONAMENTO DE SIRENE CONVENCIONAL 24VVcc, CONFORME ESPECIFICAÇÕES TÉCNICAS DO ANEXO 9</t>
  </si>
  <si>
    <t>24,87%</t>
  </si>
  <si>
    <t>FORNECIMENTO DE CENTRAL DE ALARME DE INCÊNDIO ENDEREÇÁVEL PARA, NO MÍNIMO, 1000 ENDEREÇOS E 5 LAÇOS TIPOS B,  INCLUSIVE BATERIAS E FONTE SECUNDÁRIA PARA ALIMENTAÇÃO DAS SIRENES</t>
  </si>
  <si>
    <t>INSTALAÇÃO DE EQUIPAMENTOS</t>
  </si>
  <si>
    <t xml:space="preserve"> 2.10 </t>
  </si>
  <si>
    <t xml:space="preserve"> JFES-INC-027 </t>
  </si>
  <si>
    <t>REMOÇÃO DE CENTRAL DE ALARME DE INCÊNDIO EXISTENTE</t>
  </si>
  <si>
    <t>ADEQUAÇÕES SALA DE VIDEOMONITORAMENTO</t>
  </si>
  <si>
    <t xml:space="preserve"> JFES-ELE-074 </t>
  </si>
  <si>
    <t>REMOÇÃO DE ELETRODUTOS / CONDULETES PVC OU METÁLICOS APARENTES EM TETO/PAREDE, COM REAPROVEITAMENTO (ADAPTADA DE SINAPI 97662)</t>
  </si>
  <si>
    <t>M</t>
  </si>
  <si>
    <t xml:space="preserve"> JFES-ELE-077 </t>
  </si>
  <si>
    <t>RECOLHIMENTO DE CABOS ELÉTRICOS, COM SEÇÃO DE ATÉ 2,5 MM², DE FORMA MANUAL, COM REAPROVEITAMENTO. (ADAPTADA DE SINAPI 104792)</t>
  </si>
  <si>
    <t xml:space="preserve"> JFES-ELE-071 </t>
  </si>
  <si>
    <t>ELETROCALHA LISA TIPO ""U"" 100X50 CHAPA 18 COM TAMPA - ADAPTADA DE SBC 060107</t>
  </si>
  <si>
    <t xml:space="preserve"> 3.4 </t>
  </si>
  <si>
    <t xml:space="preserve"> JFES-ELE-072 </t>
  </si>
  <si>
    <t>TÊ DE DESCIDA VERTICAL 100x100mm PARA ELETROCALHA CHAPA 18</t>
  </si>
  <si>
    <t>UNIDADE</t>
  </si>
  <si>
    <t xml:space="preserve"> 3.5 </t>
  </si>
  <si>
    <t xml:space="preserve"> JFES-ELE-078 </t>
  </si>
  <si>
    <t>FLANGE PARA ELETROCALHA 100mm CHAPA 18</t>
  </si>
  <si>
    <t xml:space="preserve"> 3.6 </t>
  </si>
  <si>
    <t xml:space="preserve"> JFES-ELE-073 </t>
  </si>
  <si>
    <t>TERMINAL PARA ELETROCALHA 100mm CHAPA 18</t>
  </si>
  <si>
    <t xml:space="preserve"> 3.7 </t>
  </si>
  <si>
    <t xml:space="preserve"> 91863 </t>
  </si>
  <si>
    <t>ELETRODUTO RÍGIDO ROSCÁVEL, PVC, DN 25 MM (3/4"), PARA CIRCUITOS TERMINAIS, INSTALADO EM FORRO - FORNECIMENTO E INSTALAÇÃO. AF_03/2023</t>
  </si>
  <si>
    <t xml:space="preserve"> 3.8 </t>
  </si>
  <si>
    <t xml:space="preserve"> 91884 </t>
  </si>
  <si>
    <t>LUVA PARA ELETRODUTO, PVC, ROSCÁVEL, DN 25 MM (3/4"), PARA CIRCUITOS TERMINAIS, INSTALADA EM PAREDE - FORNECIMENTO E INSTALAÇÃO. AF_03/2023</t>
  </si>
  <si>
    <t>UN</t>
  </si>
  <si>
    <t xml:space="preserve"> 3.9 </t>
  </si>
  <si>
    <t xml:space="preserve"> 73542 </t>
  </si>
  <si>
    <t>BUCHA/ARRUELA ALUMINIO 3/4" - P</t>
  </si>
  <si>
    <t>CJ</t>
  </si>
  <si>
    <t xml:space="preserve"> 3.10 </t>
  </si>
  <si>
    <t xml:space="preserve"> 91890 </t>
  </si>
  <si>
    <t>CURVA 90 GRAUS PARA ELETRODUTO, PVC, ROSCÁVEL, DN 25 MM (3/4"), PARA CIRCUITOS TERMINAIS, INSTALADA EM FORRO - FORNECIMENTO E INSTALAÇÃO. AF_03/2023</t>
  </si>
  <si>
    <t xml:space="preserve"> 3.11 </t>
  </si>
  <si>
    <t xml:space="preserve"> 058120 </t>
  </si>
  <si>
    <t>SBC</t>
  </si>
  <si>
    <t>CONDULETE ALUMINIO MULTIPLO X 3/4 COM KIT DE VEDACAO IP54</t>
  </si>
  <si>
    <t xml:space="preserve"> 3.12 </t>
  </si>
  <si>
    <t xml:space="preserve"> JFES-ELE-079 </t>
  </si>
  <si>
    <t>CONECTOR DE ALUMÍNIO, COM ROSCA, PARA CONDULETE 3/4" (ADAPTADA IOPES 151508)</t>
  </si>
  <si>
    <t>und</t>
  </si>
  <si>
    <t xml:space="preserve"> 3.13 </t>
  </si>
  <si>
    <t xml:space="preserve"> 061874 </t>
  </si>
  <si>
    <t>BOX ALUMINIO RETO PARA ELETRODUTO 1""</t>
  </si>
  <si>
    <t xml:space="preserve"> 3.14 </t>
  </si>
  <si>
    <t xml:space="preserve"> 061551 </t>
  </si>
  <si>
    <t>ELETRODUTO FLEXIVEL SEALTUBE 1""</t>
  </si>
  <si>
    <t xml:space="preserve"> 3.15 </t>
  </si>
  <si>
    <t xml:space="preserve"> JFES-ELE-081 </t>
  </si>
  <si>
    <t>FIXAÇÃO DE ELETRODUTO 3/4" DIRETAMENTE NA LAJE POR MEIO DE ABRAÇADEIRAS GALVANIZADAS TIPO U (ADAPTADA DE SINAPI 91185)</t>
  </si>
  <si>
    <t xml:space="preserve"> 3.16 </t>
  </si>
  <si>
    <t xml:space="preserve"> 91926 </t>
  </si>
  <si>
    <t>CABO DE COBRE FLEXÍVEL ISOLADO, 2,5 MM², ANTI-CHAMA 450/750 V, PARA CIRCUITOS TERMINAIS - FORNECIMENTO E INSTALAÇÃO. (24M PRETO E 12M VERDE)</t>
  </si>
  <si>
    <t xml:space="preserve"> 3.17 </t>
  </si>
  <si>
    <t xml:space="preserve"> 058561 </t>
  </si>
  <si>
    <t>CABO DE COBRE BLINDADO C/FITA POLIESTER P/ ALARME INC.2X1,50</t>
  </si>
  <si>
    <t xml:space="preserve"> 3.18 </t>
  </si>
  <si>
    <t xml:space="preserve"> JFES-ELE-076 </t>
  </si>
  <si>
    <t>PASSAGEM DE CABOS EM ELETRODUTO DE PVC - MÃO DE OBRA DE INSTALAÇÃO. (ADAPTADA DE SINAPI 91926)</t>
  </si>
  <si>
    <t xml:space="preserve"> 4 </t>
  </si>
  <si>
    <t xml:space="preserve"> 4.1 </t>
  </si>
  <si>
    <t xml:space="preserve"> 4.2 </t>
  </si>
  <si>
    <t xml:space="preserve"> 4.3 </t>
  </si>
  <si>
    <t>INEL - INSTALAÇÃO ELÉTRICA/ELETRIFICAÇÃO E ILUMINAÇÃO EXTERNA</t>
  </si>
  <si>
    <t>SERP - SERVIÇOS PRELIMINARES</t>
  </si>
  <si>
    <t xml:space="preserve"> 000207 </t>
  </si>
  <si>
    <t>ELETROCALHA LISA TIPO "U" 100x50mm CHAPA 18 PRE-GALVANIZADA</t>
  </si>
  <si>
    <t xml:space="preserve"> 000214 </t>
  </si>
  <si>
    <t>ELETROCALHA - TAMPA DE ENCAIXE PARA ELETROCALHA 100mm CHAPA 24</t>
  </si>
  <si>
    <t xml:space="preserve"> 036775 </t>
  </si>
  <si>
    <t>ELETROCALHA - TE VERTICAL DE DESCIDA 100x100mm CHAPA 20</t>
  </si>
  <si>
    <t xml:space="preserve"> 079522 </t>
  </si>
  <si>
    <t>ELETROCALHA - ACOPLAMENTO (CONEXAO) 100x50mm CHAPA 20</t>
  </si>
  <si>
    <t xml:space="preserve"> 008299 </t>
  </si>
  <si>
    <t>ELETROCALHA - TERMINAL DE FECHAMENTO 100x100mm CHAPA 18</t>
  </si>
  <si>
    <t xml:space="preserve"> 00002674 </t>
  </si>
  <si>
    <t>ELETRODUTO DE PVC RIGIDO ROSCAVEL DE 3/4 ", SEM LUVA</t>
  </si>
  <si>
    <t xml:space="preserve"> 00001891 </t>
  </si>
  <si>
    <t>LUVA EM PVC RIGIDO ROSCAVEL, DE 3/4", PARA ELETRODUTO</t>
  </si>
  <si>
    <t xml:space="preserve"> 00039175 </t>
  </si>
  <si>
    <t>BUCHA EM ALUMINIO, COM ROSCA, DE 3/4", PARA ELETRODUTO</t>
  </si>
  <si>
    <t xml:space="preserve"> 00039209 </t>
  </si>
  <si>
    <t>ARRUELA EM ALUMINIO, COM ROSCA, DE 3/4", PARA ELETRODUTO</t>
  </si>
  <si>
    <t xml:space="preserve"> 00001879 </t>
  </si>
  <si>
    <t>CURVA 90 GRAUS, LONGA, DE PVC RIGIDO ROSCAVEL, DE 3/4", PARA ELETRODUTO</t>
  </si>
  <si>
    <t>INSTALACOES ELETRICAS - DETECCAO DE INCENDIO</t>
  </si>
  <si>
    <t xml:space="preserve"> 036431 </t>
  </si>
  <si>
    <t>CONDULETE ALUMINIO MULTIPLO X 3/4" COM TAMPA TRAMONTINA</t>
  </si>
  <si>
    <t xml:space="preserve"> 036432 </t>
  </si>
  <si>
    <t>KIT DE VEDACAO 3/4 PARA CONDULETE IP54 TRAMONTINA</t>
  </si>
  <si>
    <t xml:space="preserve"> JFES-INS-ELE-096 </t>
  </si>
  <si>
    <t xml:space="preserve">CONECTOR/ADAPTADOR TIIPO ROSCA, EM ALUMÍNIO, PARA CONDULETE 3/4" </t>
  </si>
  <si>
    <t>INSTALACOES ELETRICAS - ELETRODUTOS</t>
  </si>
  <si>
    <t xml:space="preserve"> 006895 </t>
  </si>
  <si>
    <t>BOX ALUMINIO RETO PARA ELETRODUTO 1" TRAMONTINA</t>
  </si>
  <si>
    <t xml:space="preserve"> 087016 </t>
  </si>
  <si>
    <t>ELETRODUTO FLEXIVEL SEALTUBE 1"</t>
  </si>
  <si>
    <t xml:space="preserve"> 00004350 </t>
  </si>
  <si>
    <t>BUCHA DE NYLON, DIAMETRO DO FURO 8 MM, COMPRIMENTO 40 MM, COM PARAFUSO DE ROSCA SOBERBA, CABECA CHATA, FENDA SIMPLES, 4,8 X 50 MM</t>
  </si>
  <si>
    <t xml:space="preserve"> 00039138 </t>
  </si>
  <si>
    <t>ABRACADEIRA EM ACO PARA AMARRACAO DE ELETRODUTOS, TIPO U SIMPLES, COM 3/4"</t>
  </si>
  <si>
    <t xml:space="preserve"> 00001014 </t>
  </si>
  <si>
    <t>CABO DE COBRE, FLEXIVEL, CLASSE 4 OU 5, ISOLACAO EM PVC/A, ANTICHAMA BWF-B, 1 CONDUTOR, 450/750 V, SECAO NOMINAL 2,5 MM2</t>
  </si>
  <si>
    <t xml:space="preserve"> 00021127 </t>
  </si>
  <si>
    <t>FITA ISOLANTE ADESIVA ANTICHAMA, USO ATE 750 V, EM ROLO DE 19 MM X 5 M</t>
  </si>
  <si>
    <t xml:space="preserve"> 036469 </t>
  </si>
  <si>
    <t>CABO DE COBRE BLINDADO COM FITA POLIESTER PARA ALARME INCENDIO 105C 2x0,75mm2</t>
  </si>
  <si>
    <t xml:space="preserve"> 036470 </t>
  </si>
  <si>
    <t>CABO DE COBRE BLINDADO COM FITA POLIESTER PARA ALARME INCENDIO 105C 2x1,5mm2</t>
  </si>
  <si>
    <t>CENTRAL DE ALARME DE INCÊNDIO ENDEREÇÁVEL, MÍNIMO DE 1000 ENDEREÇOS E 5 LAÇOS TIPO B, INCLUSIVE BATERIAS E FONTE SECUNDÁRIA PARA ALIMENTAÇÃO DAS SIRENES</t>
  </si>
  <si>
    <t>PAINEL REPETIDOR DE SINAL PARA CENTRAL DE ALARME DE INCÊNDIOE</t>
  </si>
  <si>
    <t>DETECTOR DE TEMPERATURA, ENDEREÇÁVEL</t>
  </si>
  <si>
    <t>MÓDULO ISOLADOR DE LINHA (curto-circuito)</t>
  </si>
  <si>
    <t>CONCLUSÃO DAS ADEQUAÇÕES ELÉTRICAS NA SALA DE VIDEOMONITORAMENTO</t>
  </si>
  <si>
    <t>REMOÇÃO DA CENTRAL DE ALARME EXISTENTE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</si>
</sst>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00000"/>
    <numFmt numFmtId="165" formatCode="&quot;R$&quot;\ #,##0.00"/>
    <numFmt numFmtId="166" formatCode="0.00000%"/>
    <numFmt numFmtId="167" formatCode="0.0000%"/>
  </numFmts>
  <fonts count="34" x14ac:knownFonts="1">
    <font>
      <sz val="11"/>
      <name val="Arial"/>
      <family val="1"/>
    </font>
    <font>
      <sz val="11"/>
      <color theme="1"/>
      <name val="Calibri"/>
      <family val="2"/>
      <scheme val="minor"/>
    </font>
    <font>
      <sz val="11"/>
      <color theme="1"/>
      <name val="Calibri"/>
      <family val="2"/>
      <scheme val="minor"/>
    </font>
    <font>
      <b/>
      <sz val="11"/>
      <name val="Arial"/>
      <family val="1"/>
    </font>
    <font>
      <b/>
      <sz val="10"/>
      <color rgb="FF000000"/>
      <name val="Arial"/>
      <family val="1"/>
    </font>
    <font>
      <sz val="10"/>
      <color rgb="FF000000"/>
      <name val="Arial"/>
      <family val="1"/>
    </font>
    <font>
      <b/>
      <sz val="10"/>
      <name val="Arial"/>
      <family val="1"/>
    </font>
    <font>
      <sz val="10"/>
      <name val="Arial"/>
      <family val="1"/>
    </font>
    <font>
      <b/>
      <sz val="11"/>
      <color theme="1"/>
      <name val="Calibri"/>
      <family val="2"/>
      <scheme val="minor"/>
    </font>
    <font>
      <sz val="11"/>
      <name val="Calibri"/>
      <family val="2"/>
      <scheme val="minor"/>
    </font>
    <font>
      <sz val="10"/>
      <name val="Arial"/>
      <family val="2"/>
    </font>
    <font>
      <b/>
      <sz val="10"/>
      <name val="Arial"/>
      <family val="2"/>
    </font>
    <font>
      <b/>
      <sz val="10"/>
      <color theme="3"/>
      <name val="Arial"/>
      <family val="2"/>
    </font>
    <font>
      <sz val="14"/>
      <color theme="3"/>
      <name val="Arial"/>
      <family val="2"/>
    </font>
    <font>
      <sz val="12"/>
      <color theme="3"/>
      <name val="Arial"/>
      <family val="2"/>
    </font>
    <font>
      <sz val="10"/>
      <color theme="3"/>
      <name val="Arial"/>
      <family val="2"/>
    </font>
    <font>
      <b/>
      <sz val="16"/>
      <color theme="3"/>
      <name val="Arial"/>
      <family val="2"/>
    </font>
    <font>
      <sz val="11"/>
      <color theme="3"/>
      <name val="Arial"/>
      <family val="2"/>
    </font>
    <font>
      <b/>
      <sz val="12"/>
      <color theme="3"/>
      <name val="Arial"/>
      <family val="2"/>
    </font>
    <font>
      <b/>
      <sz val="11"/>
      <name val="Arial"/>
      <family val="2"/>
    </font>
    <font>
      <b/>
      <sz val="11"/>
      <color theme="3"/>
      <name val="Arial"/>
      <family val="2"/>
    </font>
    <font>
      <sz val="20"/>
      <color theme="3"/>
      <name val="Arial"/>
      <family val="2"/>
    </font>
    <font>
      <sz val="20"/>
      <color theme="3"/>
      <name val="Calibri"/>
      <family val="2"/>
    </font>
    <font>
      <b/>
      <sz val="20"/>
      <color theme="3"/>
      <name val="Arial"/>
      <family val="2"/>
    </font>
    <font>
      <sz val="8"/>
      <color theme="3"/>
      <name val="Arial"/>
      <family val="2"/>
    </font>
    <font>
      <sz val="8"/>
      <name val="Arial"/>
      <family val="2"/>
    </font>
    <font>
      <b/>
      <sz val="14"/>
      <color theme="1"/>
      <name val="Calibri"/>
      <family val="2"/>
      <scheme val="minor"/>
    </font>
    <font>
      <b/>
      <sz val="12"/>
      <name val="Arial"/>
      <family val="2"/>
    </font>
    <font>
      <sz val="11"/>
      <name val="Arial"/>
      <family val="1"/>
    </font>
    <font>
      <b/>
      <sz val="14"/>
      <name val="Arial"/>
      <family val="2"/>
    </font>
    <font>
      <b/>
      <sz val="16"/>
      <name val="Arial"/>
      <family val="2"/>
    </font>
    <font>
      <sz val="10"/>
      <color rgb="FF000000"/>
      <name val="Arial"/>
      <family val="2"/>
    </font>
    <font>
      <sz val="11"/>
      <name val="Arial"/>
      <family val="2"/>
    </font>
    <font>
      <b/>
      <sz val="10"/>
      <color rgb="FF000000"/>
      <name val="Arial"/>
      <family val="2"/>
    </font>
  </fonts>
  <fills count="17">
    <fill>
      <patternFill patternType="none"/>
    </fill>
    <fill>
      <patternFill patternType="gray125"/>
    </fill>
    <fill>
      <patternFill patternType="solid">
        <fgColor rgb="FFD8ECF6"/>
      </patternFill>
    </fill>
    <fill>
      <patternFill patternType="solid">
        <fgColor rgb="FFDFF0D8"/>
      </patternFill>
    </fill>
    <fill>
      <patternFill patternType="solid">
        <fgColor rgb="FFFFFFFF"/>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EFEFEF"/>
      </patternFill>
    </fill>
    <fill>
      <patternFill patternType="solid">
        <fgColor rgb="FFD6D6D6"/>
      </patternFill>
    </fill>
    <fill>
      <patternFill patternType="solid">
        <fgColor theme="8" tint="0.79998168889431442"/>
        <bgColor indexed="64"/>
      </patternFill>
    </fill>
  </fills>
  <borders count="65">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medium">
        <color auto="1"/>
      </right>
      <top style="hair">
        <color auto="1"/>
      </top>
      <bottom style="hair">
        <color auto="1"/>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auto="1"/>
      </left>
      <right style="medium">
        <color auto="1"/>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dashed">
        <color indexed="64"/>
      </bottom>
      <diagonal/>
    </border>
    <border>
      <left style="thin">
        <color indexed="64"/>
      </left>
      <right style="thin">
        <color auto="1"/>
      </right>
      <top/>
      <bottom style="hair">
        <color indexed="64"/>
      </bottom>
      <diagonal/>
    </border>
    <border>
      <left/>
      <right/>
      <top style="thick">
        <color rgb="FF000000"/>
      </top>
      <bottom/>
      <diagonal/>
    </border>
    <border>
      <left/>
      <right/>
      <top style="thin">
        <color rgb="FFCCCCCC"/>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n">
        <color auto="1"/>
      </left>
      <right style="thick">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auto="1"/>
      </left>
      <right style="thick">
        <color auto="1"/>
      </right>
      <top style="hair">
        <color auto="1"/>
      </top>
      <bottom/>
      <diagonal/>
    </border>
  </borders>
  <cellStyleXfs count="9">
    <xf numFmtId="0" fontId="0" fillId="0" borderId="0"/>
    <xf numFmtId="0" fontId="2" fillId="0" borderId="0"/>
    <xf numFmtId="0" fontId="10" fillId="0" borderId="0"/>
    <xf numFmtId="9" fontId="10" fillId="0" borderId="0" applyFont="0" applyFill="0" applyBorder="0" applyAlignment="0" applyProtection="0"/>
    <xf numFmtId="0" fontId="2" fillId="0" borderId="0"/>
    <xf numFmtId="9" fontId="2" fillId="0" borderId="0" applyFont="0" applyFill="0" applyBorder="0" applyAlignment="0" applyProtection="0"/>
    <xf numFmtId="9" fontId="2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52">
    <xf numFmtId="0" fontId="0" fillId="0" borderId="0" xfId="0"/>
    <xf numFmtId="4" fontId="0" fillId="0" borderId="0" xfId="0" applyNumberFormat="1"/>
    <xf numFmtId="0" fontId="10" fillId="0" borderId="0" xfId="2" applyAlignment="1">
      <alignment vertical="center"/>
    </xf>
    <xf numFmtId="0" fontId="7" fillId="0" borderId="0" xfId="0" applyFont="1" applyAlignment="1">
      <alignment horizontal="center" vertical="center"/>
    </xf>
    <xf numFmtId="0" fontId="0" fillId="0" borderId="0" xfId="0" applyAlignment="1"/>
    <xf numFmtId="0" fontId="12" fillId="0" borderId="2" xfId="1" applyFont="1" applyBorder="1" applyAlignment="1">
      <alignment horizontal="right"/>
    </xf>
    <xf numFmtId="0" fontId="10" fillId="0" borderId="0" xfId="1" applyFont="1"/>
    <xf numFmtId="49" fontId="12" fillId="0" borderId="2" xfId="1" applyNumberFormat="1" applyFont="1" applyBorder="1" applyAlignment="1">
      <alignment horizontal="left" vertical="center" wrapText="1"/>
    </xf>
    <xf numFmtId="0" fontId="10" fillId="0" borderId="6" xfId="1" applyFont="1" applyBorder="1"/>
    <xf numFmtId="49" fontId="15" fillId="0" borderId="2" xfId="1" applyNumberFormat="1" applyFont="1" applyBorder="1" applyAlignment="1">
      <alignment horizontal="left" vertical="center" wrapText="1"/>
    </xf>
    <xf numFmtId="0" fontId="10" fillId="0" borderId="0" xfId="1" applyFont="1" applyAlignment="1">
      <alignment vertical="center"/>
    </xf>
    <xf numFmtId="0" fontId="10" fillId="0" borderId="0" xfId="1" applyFont="1" applyAlignment="1">
      <alignment wrapText="1"/>
    </xf>
    <xf numFmtId="0" fontId="10" fillId="0" borderId="6" xfId="1" applyFont="1" applyBorder="1" applyAlignment="1">
      <alignment wrapText="1"/>
    </xf>
    <xf numFmtId="0" fontId="10" fillId="6" borderId="0" xfId="1" applyFont="1" applyFill="1"/>
    <xf numFmtId="0" fontId="18" fillId="0" borderId="2" xfId="1" applyFont="1" applyBorder="1" applyAlignment="1">
      <alignment horizontal="center" vertical="center"/>
    </xf>
    <xf numFmtId="0" fontId="19" fillId="0" borderId="0" xfId="1" applyFont="1"/>
    <xf numFmtId="0" fontId="17" fillId="7" borderId="2" xfId="1" applyFont="1" applyFill="1" applyBorder="1" applyAlignment="1">
      <alignment horizontal="left" vertical="center"/>
    </xf>
    <xf numFmtId="0" fontId="17" fillId="7" borderId="2" xfId="1" applyFont="1" applyFill="1" applyBorder="1" applyAlignment="1">
      <alignment horizontal="center" vertical="center"/>
    </xf>
    <xf numFmtId="0" fontId="15" fillId="8" borderId="2" xfId="1" applyFont="1" applyFill="1" applyBorder="1" applyAlignment="1">
      <alignment horizontal="left" vertical="center" wrapText="1"/>
    </xf>
    <xf numFmtId="10" fontId="15" fillId="8" borderId="2" xfId="3" applyNumberFormat="1" applyFont="1" applyFill="1" applyBorder="1" applyAlignment="1">
      <alignment horizontal="center" vertical="center"/>
    </xf>
    <xf numFmtId="10" fontId="12" fillId="9" borderId="2" xfId="3" applyNumberFormat="1" applyFont="1" applyFill="1" applyBorder="1" applyAlignment="1" applyProtection="1">
      <alignment horizontal="center" vertical="center"/>
      <protection locked="0"/>
    </xf>
    <xf numFmtId="0" fontId="15" fillId="7" borderId="2" xfId="1" applyFont="1" applyFill="1" applyBorder="1" applyAlignment="1">
      <alignment horizontal="justify" vertical="center" wrapText="1"/>
    </xf>
    <xf numFmtId="0" fontId="17" fillId="8" borderId="2" xfId="1" applyFont="1" applyFill="1" applyBorder="1" applyAlignment="1">
      <alignment horizontal="left" vertical="center"/>
    </xf>
    <xf numFmtId="10" fontId="10" fillId="0" borderId="0" xfId="1" applyNumberFormat="1" applyFont="1"/>
    <xf numFmtId="0" fontId="15" fillId="7" borderId="2" xfId="1" applyFont="1" applyFill="1" applyBorder="1" applyAlignment="1">
      <alignment horizontal="left" vertical="center"/>
    </xf>
    <xf numFmtId="0" fontId="20" fillId="6" borderId="0" xfId="1" applyFont="1" applyFill="1" applyAlignment="1">
      <alignment horizontal="center" vertical="center"/>
    </xf>
    <xf numFmtId="10" fontId="15" fillId="6" borderId="0" xfId="3" applyNumberFormat="1" applyFont="1" applyFill="1" applyAlignment="1">
      <alignment vertical="center"/>
    </xf>
    <xf numFmtId="0" fontId="12" fillId="6" borderId="0" xfId="1" applyFont="1" applyFill="1" applyAlignment="1">
      <alignment vertical="center"/>
    </xf>
    <xf numFmtId="10" fontId="10" fillId="0" borderId="0" xfId="1" applyNumberFormat="1" applyFont="1" applyAlignment="1">
      <alignment horizontal="center" vertical="center"/>
    </xf>
    <xf numFmtId="0" fontId="14" fillId="6" borderId="0" xfId="1" applyFont="1" applyFill="1" applyAlignment="1">
      <alignment horizontal="left" vertical="center" wrapText="1"/>
    </xf>
    <xf numFmtId="0" fontId="17" fillId="6" borderId="0" xfId="1" applyFont="1" applyFill="1" applyAlignment="1">
      <alignment wrapText="1"/>
    </xf>
    <xf numFmtId="0" fontId="10" fillId="9" borderId="2" xfId="1" applyFont="1" applyFill="1" applyBorder="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horizontal="left" vertical="center"/>
    </xf>
    <xf numFmtId="0" fontId="18" fillId="0" borderId="2" xfId="1" applyFont="1" applyBorder="1" applyAlignment="1" applyProtection="1">
      <alignment horizontal="center" vertical="center"/>
    </xf>
    <xf numFmtId="0" fontId="17" fillId="7" borderId="2" xfId="1" applyFont="1" applyFill="1" applyBorder="1" applyAlignment="1" applyProtection="1">
      <alignment horizontal="left" vertical="center"/>
    </xf>
    <xf numFmtId="0" fontId="17" fillId="7" borderId="2" xfId="1" applyFont="1" applyFill="1" applyBorder="1" applyAlignment="1" applyProtection="1">
      <alignment horizontal="center" vertical="center"/>
    </xf>
    <xf numFmtId="0" fontId="15" fillId="8" borderId="2" xfId="1" applyFont="1" applyFill="1" applyBorder="1" applyAlignment="1" applyProtection="1">
      <alignment horizontal="left" vertical="center" wrapText="1"/>
    </xf>
    <xf numFmtId="10" fontId="15" fillId="8" borderId="2" xfId="3" applyNumberFormat="1" applyFont="1" applyFill="1" applyBorder="1" applyAlignment="1" applyProtection="1">
      <alignment horizontal="center" vertical="center"/>
    </xf>
    <xf numFmtId="0" fontId="15" fillId="7" borderId="2" xfId="1" applyFont="1" applyFill="1" applyBorder="1" applyAlignment="1" applyProtection="1">
      <alignment horizontal="justify" vertical="center" wrapText="1"/>
    </xf>
    <xf numFmtId="0" fontId="17" fillId="8" borderId="2" xfId="1" applyFont="1" applyFill="1" applyBorder="1" applyAlignment="1" applyProtection="1">
      <alignment horizontal="left" vertical="center"/>
    </xf>
    <xf numFmtId="0" fontId="15" fillId="7" borderId="2" xfId="1" applyFont="1" applyFill="1" applyBorder="1" applyAlignment="1" applyProtection="1">
      <alignment horizontal="left" vertical="center"/>
    </xf>
    <xf numFmtId="0" fontId="20" fillId="6" borderId="0" xfId="1" applyFont="1" applyFill="1" applyAlignment="1" applyProtection="1">
      <alignment horizontal="center" vertical="center"/>
    </xf>
    <xf numFmtId="10" fontId="15" fillId="6" borderId="0" xfId="3" applyNumberFormat="1" applyFont="1" applyFill="1" applyAlignment="1" applyProtection="1">
      <alignment vertical="center"/>
    </xf>
    <xf numFmtId="0" fontId="12" fillId="6" borderId="0" xfId="1" applyFont="1" applyFill="1" applyAlignment="1" applyProtection="1">
      <alignment vertical="center"/>
    </xf>
    <xf numFmtId="4" fontId="4" fillId="2" borderId="1" xfId="0" applyNumberFormat="1" applyFont="1" applyFill="1" applyBorder="1" applyAlignment="1">
      <alignment horizontal="right" vertical="center" wrapText="1"/>
    </xf>
    <xf numFmtId="0" fontId="0" fillId="0" borderId="0" xfId="0" applyAlignment="1">
      <alignment vertical="center"/>
    </xf>
    <xf numFmtId="4" fontId="5" fillId="3" borderId="1" xfId="0" applyNumberFormat="1" applyFont="1" applyFill="1" applyBorder="1" applyAlignment="1">
      <alignment horizontal="right" vertical="center" wrapText="1"/>
    </xf>
    <xf numFmtId="10" fontId="6" fillId="4" borderId="0" xfId="0" applyNumberFormat="1" applyFont="1" applyFill="1" applyAlignment="1">
      <alignment horizontal="center" vertical="top" wrapText="1"/>
    </xf>
    <xf numFmtId="0" fontId="2" fillId="0" borderId="0" xfId="4"/>
    <xf numFmtId="0" fontId="8" fillId="0" borderId="11" xfId="4" applyFont="1" applyBorder="1"/>
    <xf numFmtId="0" fontId="8" fillId="0" borderId="12" xfId="4" applyFont="1" applyBorder="1"/>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2" fillId="0" borderId="10" xfId="4" applyFont="1" applyBorder="1" applyAlignment="1">
      <alignment horizontal="center" vertical="center"/>
    </xf>
    <xf numFmtId="0" fontId="2" fillId="0" borderId="11" xfId="4" applyFont="1" applyBorder="1" applyAlignment="1">
      <alignment vertical="center"/>
    </xf>
    <xf numFmtId="10" fontId="9" fillId="0" borderId="11" xfId="5" applyNumberFormat="1" applyFont="1" applyBorder="1" applyAlignment="1">
      <alignment horizontal="center" vertical="center"/>
    </xf>
    <xf numFmtId="10" fontId="9" fillId="0" borderId="12" xfId="5" applyNumberFormat="1"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vertical="center"/>
    </xf>
    <xf numFmtId="10" fontId="8" fillId="0" borderId="11" xfId="4" applyNumberFormat="1" applyFont="1" applyBorder="1" applyAlignment="1">
      <alignment horizontal="center" vertical="center"/>
    </xf>
    <xf numFmtId="10" fontId="8" fillId="0" borderId="12" xfId="4" applyNumberFormat="1" applyFont="1" applyBorder="1" applyAlignment="1">
      <alignment horizontal="center" vertical="center"/>
    </xf>
    <xf numFmtId="0" fontId="2" fillId="0" borderId="11" xfId="4" applyFont="1" applyBorder="1"/>
    <xf numFmtId="10" fontId="9" fillId="0" borderId="11" xfId="5" applyNumberFormat="1" applyFont="1" applyFill="1" applyBorder="1" applyAlignment="1">
      <alignment horizontal="center" vertical="center"/>
    </xf>
    <xf numFmtId="0" fontId="2" fillId="0" borderId="12" xfId="4" applyFont="1" applyBorder="1"/>
    <xf numFmtId="10" fontId="9" fillId="0" borderId="12" xfId="5" applyNumberFormat="1" applyFont="1" applyFill="1" applyBorder="1" applyAlignment="1">
      <alignment horizontal="center" vertical="center"/>
    </xf>
    <xf numFmtId="0" fontId="8" fillId="0" borderId="0" xfId="4" applyFont="1"/>
    <xf numFmtId="0" fontId="2" fillId="0" borderId="11" xfId="4" applyFont="1" applyBorder="1" applyAlignment="1">
      <alignment wrapText="1"/>
    </xf>
    <xf numFmtId="10" fontId="8" fillId="0" borderId="11" xfId="4" applyNumberFormat="1" applyFont="1" applyBorder="1" applyAlignment="1">
      <alignment vertical="center"/>
    </xf>
    <xf numFmtId="10" fontId="8" fillId="0" borderId="12" xfId="4" applyNumberFormat="1" applyFont="1" applyBorder="1" applyAlignment="1">
      <alignment vertical="center"/>
    </xf>
    <xf numFmtId="0" fontId="8" fillId="0" borderId="0" xfId="4" applyFont="1" applyAlignment="1">
      <alignment vertical="center"/>
    </xf>
    <xf numFmtId="10" fontId="8" fillId="11" borderId="14" xfId="4" applyNumberFormat="1" applyFont="1" applyFill="1" applyBorder="1"/>
    <xf numFmtId="10" fontId="8" fillId="11" borderId="15" xfId="4" applyNumberFormat="1" applyFont="1" applyFill="1" applyBorder="1"/>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0" xfId="4" applyAlignment="1">
      <alignment vertical="center"/>
    </xf>
    <xf numFmtId="10" fontId="8" fillId="11" borderId="14" xfId="4" applyNumberFormat="1" applyFont="1" applyFill="1" applyBorder="1" applyAlignment="1">
      <alignment horizontal="center" vertical="center"/>
    </xf>
    <xf numFmtId="10" fontId="8" fillId="11" borderId="15" xfId="4" applyNumberFormat="1" applyFont="1" applyFill="1" applyBorder="1" applyAlignment="1">
      <alignment horizontal="center" vertical="center"/>
    </xf>
    <xf numFmtId="0" fontId="10" fillId="0" borderId="0" xfId="2" applyAlignment="1">
      <alignment vertical="top"/>
    </xf>
    <xf numFmtId="0" fontId="27" fillId="13" borderId="21" xfId="2" applyFont="1" applyFill="1" applyBorder="1" applyAlignment="1">
      <alignment vertical="top" wrapText="1"/>
    </xf>
    <xf numFmtId="0" fontId="27" fillId="13" borderId="22" xfId="2" applyFont="1" applyFill="1" applyBorder="1" applyAlignment="1">
      <alignment vertical="top" wrapText="1"/>
    </xf>
    <xf numFmtId="0" fontId="27" fillId="13" borderId="23" xfId="2" applyFont="1" applyFill="1" applyBorder="1" applyAlignment="1">
      <alignment vertical="top" wrapText="1"/>
    </xf>
    <xf numFmtId="0" fontId="10" fillId="0" borderId="0" xfId="2" applyAlignment="1">
      <alignment vertical="center" wrapText="1"/>
    </xf>
    <xf numFmtId="49" fontId="10" fillId="0" borderId="0" xfId="2" applyNumberFormat="1" applyAlignment="1">
      <alignment vertical="center" wrapText="1"/>
    </xf>
    <xf numFmtId="4" fontId="10" fillId="0" borderId="0" xfId="2" applyNumberFormat="1" applyAlignment="1">
      <alignment horizontal="center" vertical="center" wrapText="1"/>
    </xf>
    <xf numFmtId="4" fontId="10" fillId="0" borderId="0" xfId="2" applyNumberFormat="1" applyAlignment="1">
      <alignment horizontal="center" vertical="top"/>
    </xf>
    <xf numFmtId="0" fontId="10" fillId="0" borderId="27" xfId="2" applyBorder="1" applyAlignment="1">
      <alignment horizontal="center" vertical="center" wrapText="1"/>
    </xf>
    <xf numFmtId="0" fontId="10" fillId="0" borderId="14" xfId="2" applyBorder="1" applyAlignment="1">
      <alignment horizontal="center" vertical="center" wrapText="1"/>
    </xf>
    <xf numFmtId="0" fontId="10" fillId="0" borderId="28" xfId="2" applyBorder="1" applyAlignment="1">
      <alignment horizontal="center" vertical="center" wrapText="1"/>
    </xf>
    <xf numFmtId="0" fontId="11" fillId="11" borderId="34" xfId="2" applyFont="1" applyFill="1" applyBorder="1" applyAlignment="1">
      <alignment horizontal="center" vertical="center"/>
    </xf>
    <xf numFmtId="0" fontId="11" fillId="11" borderId="35" xfId="2" applyFont="1" applyFill="1" applyBorder="1" applyAlignment="1">
      <alignment horizontal="center" vertical="center"/>
    </xf>
    <xf numFmtId="0" fontId="11" fillId="11" borderId="36" xfId="2" applyFont="1" applyFill="1" applyBorder="1" applyAlignment="1">
      <alignment horizontal="center" vertical="center" wrapText="1"/>
    </xf>
    <xf numFmtId="0" fontId="11" fillId="11" borderId="37" xfId="2" applyFont="1" applyFill="1" applyBorder="1" applyAlignment="1">
      <alignment horizontal="center" vertical="center" wrapText="1"/>
    </xf>
    <xf numFmtId="0" fontId="10" fillId="0" borderId="6" xfId="2" applyBorder="1" applyAlignment="1">
      <alignment horizontal="center" vertical="center" wrapText="1"/>
    </xf>
    <xf numFmtId="0" fontId="10" fillId="0" borderId="40" xfId="2" applyBorder="1" applyAlignment="1">
      <alignment horizontal="center" vertical="center" wrapText="1"/>
    </xf>
    <xf numFmtId="0" fontId="10" fillId="0" borderId="41" xfId="2" applyBorder="1" applyAlignment="1">
      <alignment horizontal="center" vertical="center" wrapText="1"/>
    </xf>
    <xf numFmtId="0" fontId="3" fillId="4" borderId="0" xfId="0" applyFont="1" applyFill="1" applyAlignment="1">
      <alignment horizontal="left" vertical="top" wrapText="1"/>
    </xf>
    <xf numFmtId="0" fontId="0" fillId="0" borderId="0" xfId="0"/>
    <xf numFmtId="0" fontId="10" fillId="0" borderId="44" xfId="2" applyFill="1" applyBorder="1" applyAlignment="1">
      <alignment horizontal="center" vertical="center" wrapText="1"/>
    </xf>
    <xf numFmtId="0" fontId="10" fillId="0" borderId="45" xfId="2" applyFill="1" applyBorder="1" applyAlignment="1">
      <alignment horizontal="center" vertical="center" wrapText="1"/>
    </xf>
    <xf numFmtId="0" fontId="10" fillId="0" borderId="40" xfId="2" applyFill="1" applyBorder="1" applyAlignment="1">
      <alignment horizontal="center" vertical="center" wrapText="1"/>
    </xf>
    <xf numFmtId="0" fontId="6" fillId="4" borderId="0" xfId="0" applyFont="1" applyFill="1" applyAlignment="1">
      <alignment horizontal="center" vertical="top" wrapText="1"/>
    </xf>
    <xf numFmtId="4" fontId="11" fillId="4" borderId="0" xfId="0" applyNumberFormat="1" applyFont="1" applyFill="1" applyAlignment="1">
      <alignment horizontal="right" vertical="top" wrapText="1"/>
    </xf>
    <xf numFmtId="0" fontId="30" fillId="0" borderId="17" xfId="2" applyFont="1" applyBorder="1" applyAlignment="1"/>
    <xf numFmtId="4" fontId="10" fillId="0" borderId="17" xfId="2" applyNumberFormat="1" applyBorder="1" applyAlignment="1">
      <alignment horizontal="center" vertical="top"/>
    </xf>
    <xf numFmtId="0" fontId="29" fillId="13" borderId="17" xfId="2" applyFont="1" applyFill="1" applyBorder="1" applyAlignment="1">
      <alignment horizontal="right" vertical="center" wrapText="1"/>
    </xf>
    <xf numFmtId="0" fontId="30" fillId="0" borderId="18" xfId="2" applyFont="1" applyBorder="1" applyAlignment="1"/>
    <xf numFmtId="0" fontId="11" fillId="0" borderId="50" xfId="2" applyFont="1" applyBorder="1" applyAlignment="1">
      <alignment horizontal="center" vertical="center"/>
    </xf>
    <xf numFmtId="0" fontId="11" fillId="0" borderId="2" xfId="2" applyFont="1" applyBorder="1" applyAlignment="1">
      <alignment horizontal="left" vertical="center"/>
    </xf>
    <xf numFmtId="0" fontId="11" fillId="0" borderId="2" xfId="2" applyFont="1" applyBorder="1" applyAlignment="1">
      <alignment horizontal="center" vertical="center" wrapText="1"/>
    </xf>
    <xf numFmtId="0" fontId="11" fillId="0" borderId="32" xfId="2" applyFont="1" applyBorder="1" applyAlignment="1">
      <alignment horizontal="center" vertical="center"/>
    </xf>
    <xf numFmtId="0" fontId="11" fillId="0" borderId="30" xfId="2" applyFont="1" applyBorder="1" applyAlignment="1">
      <alignment horizontal="left" vertical="center"/>
    </xf>
    <xf numFmtId="17" fontId="11" fillId="0" borderId="30" xfId="2" applyNumberFormat="1" applyFont="1" applyBorder="1" applyAlignment="1">
      <alignment horizontal="center" vertical="center" wrapText="1"/>
    </xf>
    <xf numFmtId="0" fontId="11" fillId="0" borderId="30" xfId="2" applyFont="1" applyBorder="1" applyAlignment="1">
      <alignment horizontal="center" vertical="center" wrapText="1"/>
    </xf>
    <xf numFmtId="49" fontId="10" fillId="0" borderId="10" xfId="2" applyNumberFormat="1" applyBorder="1" applyAlignment="1">
      <alignment horizontal="center" vertical="center" wrapText="1"/>
    </xf>
    <xf numFmtId="0" fontId="10" fillId="0" borderId="11" xfId="2" applyBorder="1" applyAlignment="1">
      <alignment horizontal="justify" vertical="center" wrapText="1"/>
    </xf>
    <xf numFmtId="43" fontId="10" fillId="0" borderId="11" xfId="7" applyFont="1" applyBorder="1" applyAlignment="1">
      <alignment horizontal="justify" vertical="center" wrapText="1"/>
    </xf>
    <xf numFmtId="165" fontId="10" fillId="0" borderId="11" xfId="8" applyNumberFormat="1" applyFont="1" applyFill="1" applyBorder="1" applyAlignment="1">
      <alignment horizontal="center" vertical="center" wrapText="1"/>
    </xf>
    <xf numFmtId="9" fontId="10" fillId="0" borderId="11" xfId="8" applyFont="1" applyFill="1" applyBorder="1" applyAlignment="1">
      <alignment horizontal="right" vertical="center" wrapText="1"/>
    </xf>
    <xf numFmtId="9" fontId="11" fillId="0" borderId="0" xfId="2" applyNumberFormat="1" applyFont="1" applyAlignment="1">
      <alignment vertical="center" wrapText="1"/>
    </xf>
    <xf numFmtId="165" fontId="11" fillId="0" borderId="0" xfId="2" applyNumberFormat="1" applyFont="1" applyAlignment="1">
      <alignment vertical="center" wrapText="1"/>
    </xf>
    <xf numFmtId="0" fontId="11" fillId="0" borderId="0" xfId="2" applyFont="1" applyAlignment="1">
      <alignment vertical="center" wrapText="1"/>
    </xf>
    <xf numFmtId="0" fontId="10" fillId="16" borderId="13" xfId="2" applyFill="1" applyBorder="1" applyAlignment="1">
      <alignment horizontal="center" vertical="top"/>
    </xf>
    <xf numFmtId="0" fontId="11" fillId="16" borderId="14" xfId="2" applyFont="1" applyFill="1" applyBorder="1" applyAlignment="1">
      <alignment horizontal="right" vertical="center"/>
    </xf>
    <xf numFmtId="4" fontId="11" fillId="16" borderId="14" xfId="2" applyNumberFormat="1" applyFont="1" applyFill="1" applyBorder="1" applyAlignment="1">
      <alignment horizontal="right" vertical="center"/>
    </xf>
    <xf numFmtId="165" fontId="11" fillId="16" borderId="14" xfId="8" applyNumberFormat="1" applyFont="1" applyFill="1" applyBorder="1" applyAlignment="1">
      <alignment vertical="center"/>
    </xf>
    <xf numFmtId="10" fontId="11" fillId="16" borderId="14" xfId="8" applyNumberFormat="1" applyFont="1" applyFill="1" applyBorder="1" applyAlignment="1">
      <alignment horizontal="right" vertical="center"/>
    </xf>
    <xf numFmtId="10" fontId="11" fillId="16" borderId="14" xfId="8" applyNumberFormat="1" applyFont="1" applyFill="1" applyBorder="1" applyAlignment="1">
      <alignment vertical="center"/>
    </xf>
    <xf numFmtId="4" fontId="10" fillId="0" borderId="0" xfId="2" applyNumberFormat="1" applyAlignment="1">
      <alignment horizontal="right" vertical="top"/>
    </xf>
    <xf numFmtId="4" fontId="10" fillId="0" borderId="0" xfId="2" applyNumberFormat="1" applyAlignment="1">
      <alignment vertical="top"/>
    </xf>
    <xf numFmtId="0" fontId="10" fillId="0" borderId="0" xfId="2" applyAlignment="1">
      <alignment horizontal="right" vertical="top"/>
    </xf>
    <xf numFmtId="0" fontId="3" fillId="4" borderId="0" xfId="0" applyFont="1" applyFill="1" applyAlignment="1">
      <alignment horizontal="left"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right" vertical="center" wrapText="1"/>
    </xf>
    <xf numFmtId="0" fontId="3" fillId="4" borderId="55" xfId="0" applyFont="1" applyFill="1" applyBorder="1" applyAlignment="1">
      <alignment horizontal="left"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4" fillId="2" borderId="57" xfId="0" applyFont="1" applyFill="1" applyBorder="1" applyAlignment="1">
      <alignment horizontal="left" vertical="center" wrapText="1"/>
    </xf>
    <xf numFmtId="0" fontId="4" fillId="2" borderId="11" xfId="0" applyFont="1" applyFill="1" applyBorder="1" applyAlignment="1">
      <alignment horizontal="left" vertical="center" wrapText="1"/>
    </xf>
    <xf numFmtId="4" fontId="4" fillId="2" borderId="58" xfId="0" applyNumberFormat="1" applyFont="1" applyFill="1" applyBorder="1" applyAlignment="1">
      <alignment horizontal="right" vertical="center" wrapText="1"/>
    </xf>
    <xf numFmtId="0" fontId="31" fillId="0" borderId="11" xfId="0" applyFont="1" applyFill="1" applyBorder="1" applyAlignment="1">
      <alignment horizontal="left" vertical="center" wrapText="1"/>
    </xf>
    <xf numFmtId="4" fontId="31" fillId="0" borderId="11" xfId="0" applyNumberFormat="1" applyFont="1" applyFill="1" applyBorder="1" applyAlignment="1">
      <alignment horizontal="right" vertical="center" wrapText="1"/>
    </xf>
    <xf numFmtId="166" fontId="31" fillId="0" borderId="58" xfId="6" applyNumberFormat="1" applyFont="1" applyFill="1" applyBorder="1" applyAlignment="1">
      <alignment horizontal="right" vertical="center" wrapText="1"/>
    </xf>
    <xf numFmtId="0" fontId="32" fillId="0" borderId="0" xfId="0" applyFont="1" applyFill="1" applyAlignment="1">
      <alignment vertical="center"/>
    </xf>
    <xf numFmtId="4" fontId="31" fillId="0" borderId="1" xfId="0" applyNumberFormat="1" applyFont="1" applyFill="1" applyBorder="1" applyAlignment="1">
      <alignment horizontal="right" vertical="center" wrapText="1"/>
    </xf>
    <xf numFmtId="0" fontId="0" fillId="0" borderId="0" xfId="0" applyFill="1" applyAlignment="1">
      <alignment vertical="center"/>
    </xf>
    <xf numFmtId="0" fontId="5" fillId="0" borderId="59" xfId="0" applyFont="1" applyFill="1" applyBorder="1" applyAlignment="1">
      <alignment horizontal="left" vertical="center" wrapText="1"/>
    </xf>
    <xf numFmtId="0" fontId="5" fillId="0" borderId="60" xfId="0" applyFont="1" applyFill="1" applyBorder="1" applyAlignment="1">
      <alignment horizontal="right" vertical="center" wrapText="1"/>
    </xf>
    <xf numFmtId="0" fontId="5" fillId="0" borderId="60" xfId="0" applyFont="1" applyFill="1" applyBorder="1" applyAlignment="1">
      <alignment horizontal="left" vertical="center" wrapText="1"/>
    </xf>
    <xf numFmtId="4" fontId="5" fillId="0" borderId="60" xfId="0" applyNumberFormat="1" applyFont="1" applyFill="1" applyBorder="1" applyAlignment="1">
      <alignment horizontal="right" vertical="center" wrapText="1"/>
    </xf>
    <xf numFmtId="166" fontId="31" fillId="0" borderId="61" xfId="6" applyNumberFormat="1" applyFont="1" applyFill="1" applyBorder="1" applyAlignment="1">
      <alignment horizontal="right" vertical="center" wrapText="1"/>
    </xf>
    <xf numFmtId="0" fontId="7" fillId="4" borderId="0" xfId="0" applyFont="1" applyFill="1" applyAlignment="1">
      <alignment horizontal="center" vertical="center" wrapText="1"/>
    </xf>
    <xf numFmtId="0" fontId="7" fillId="0" borderId="0" xfId="0" applyFont="1" applyFill="1" applyAlignment="1">
      <alignment horizontal="center" vertical="center" wrapText="1"/>
    </xf>
    <xf numFmtId="4" fontId="11" fillId="0" borderId="0" xfId="0" applyNumberFormat="1" applyFont="1" applyFill="1" applyAlignment="1">
      <alignment horizontal="center" vertical="center" wrapText="1"/>
    </xf>
    <xf numFmtId="4" fontId="0" fillId="0" borderId="0" xfId="0" applyNumberFormat="1" applyAlignment="1">
      <alignment vertical="center"/>
    </xf>
    <xf numFmtId="0" fontId="7" fillId="4" borderId="0" xfId="0" applyFont="1" applyFill="1" applyAlignment="1">
      <alignment horizontal="left" vertical="center" wrapText="1"/>
    </xf>
    <xf numFmtId="0" fontId="31" fillId="0" borderId="57" xfId="0" applyFont="1" applyFill="1" applyBorder="1" applyAlignment="1">
      <alignment horizontal="center" vertical="center" wrapText="1"/>
    </xf>
    <xf numFmtId="0" fontId="31" fillId="0" borderId="51" xfId="0" applyFont="1" applyFill="1" applyBorder="1" applyAlignment="1">
      <alignment horizontal="left" vertical="center" wrapText="1"/>
    </xf>
    <xf numFmtId="4" fontId="31" fillId="0" borderId="51" xfId="0" applyNumberFormat="1" applyFont="1" applyFill="1" applyBorder="1" applyAlignment="1">
      <alignment horizontal="right" vertical="center" wrapText="1"/>
    </xf>
    <xf numFmtId="0" fontId="3" fillId="4" borderId="1" xfId="0" applyFont="1" applyFill="1" applyBorder="1" applyAlignment="1">
      <alignment horizontal="center" vertical="top" wrapText="1"/>
    </xf>
    <xf numFmtId="0" fontId="3" fillId="4" borderId="1" xfId="0" applyFont="1" applyFill="1" applyBorder="1" applyAlignment="1">
      <alignment horizontal="righ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right" vertical="top" wrapText="1"/>
    </xf>
    <xf numFmtId="4" fontId="5" fillId="3" borderId="1" xfId="0" applyNumberFormat="1" applyFont="1" applyFill="1" applyBorder="1" applyAlignment="1">
      <alignment horizontal="right" vertical="top" wrapText="1"/>
    </xf>
    <xf numFmtId="164" fontId="5" fillId="3" borderId="1" xfId="0" applyNumberFormat="1" applyFont="1" applyFill="1" applyBorder="1" applyAlignment="1">
      <alignment horizontal="right" vertical="top" wrapText="1"/>
    </xf>
    <xf numFmtId="0" fontId="5" fillId="3" borderId="46" xfId="0" applyFont="1" applyFill="1" applyBorder="1" applyAlignment="1">
      <alignment horizontal="left" vertical="top" wrapText="1"/>
    </xf>
    <xf numFmtId="0" fontId="7" fillId="15" borderId="1" xfId="0" applyFont="1" applyFill="1" applyBorder="1" applyAlignment="1">
      <alignment horizontal="center" vertical="top" wrapText="1"/>
    </xf>
    <xf numFmtId="0" fontId="7" fillId="15" borderId="1" xfId="0" applyFont="1" applyFill="1" applyBorder="1" applyAlignment="1">
      <alignment horizontal="right" vertical="top" wrapText="1"/>
    </xf>
    <xf numFmtId="4" fontId="7" fillId="15" borderId="1" xfId="0" applyNumberFormat="1" applyFont="1" applyFill="1" applyBorder="1" applyAlignment="1">
      <alignment horizontal="right" vertical="top" wrapText="1"/>
    </xf>
    <xf numFmtId="164" fontId="7" fillId="15" borderId="1" xfId="0" applyNumberFormat="1" applyFont="1" applyFill="1" applyBorder="1" applyAlignment="1">
      <alignment horizontal="right" vertical="top" wrapText="1"/>
    </xf>
    <xf numFmtId="0" fontId="7" fillId="14" borderId="1" xfId="0" applyFont="1" applyFill="1" applyBorder="1" applyAlignment="1">
      <alignment horizontal="center" vertical="top" wrapText="1"/>
    </xf>
    <xf numFmtId="0" fontId="7" fillId="14" borderId="1" xfId="0" applyFont="1" applyFill="1" applyBorder="1" applyAlignment="1">
      <alignment horizontal="right" vertical="top" wrapText="1"/>
    </xf>
    <xf numFmtId="4" fontId="7" fillId="14" borderId="1" xfId="0" applyNumberFormat="1" applyFont="1" applyFill="1" applyBorder="1" applyAlignment="1">
      <alignment horizontal="right" vertical="top" wrapText="1"/>
    </xf>
    <xf numFmtId="164" fontId="7" fillId="14" borderId="1" xfId="0" applyNumberFormat="1" applyFont="1" applyFill="1" applyBorder="1" applyAlignment="1">
      <alignment horizontal="right" vertical="top" wrapText="1"/>
    </xf>
    <xf numFmtId="0" fontId="7" fillId="4" borderId="0" xfId="0" applyFont="1" applyFill="1" applyAlignment="1">
      <alignment horizontal="left" vertical="top" wrapText="1"/>
    </xf>
    <xf numFmtId="4" fontId="7" fillId="4" borderId="0" xfId="0" applyNumberFormat="1" applyFont="1" applyFill="1" applyAlignment="1">
      <alignment horizontal="right" vertical="top" wrapText="1"/>
    </xf>
    <xf numFmtId="0" fontId="4" fillId="2" borderId="1" xfId="0" applyFont="1" applyFill="1" applyBorder="1" applyAlignment="1" applyProtection="1">
      <alignment horizontal="left" vertical="center" wrapText="1"/>
    </xf>
    <xf numFmtId="0" fontId="12" fillId="0" borderId="2" xfId="1" applyFont="1" applyBorder="1" applyAlignment="1" applyProtection="1">
      <alignment horizontal="right"/>
      <protection locked="0"/>
    </xf>
    <xf numFmtId="0" fontId="10" fillId="0" borderId="0" xfId="2" applyAlignment="1">
      <alignment horizontal="center"/>
    </xf>
    <xf numFmtId="0" fontId="10" fillId="0" borderId="0" xfId="2"/>
    <xf numFmtId="49" fontId="10" fillId="0" borderId="0" xfId="2" applyNumberFormat="1"/>
    <xf numFmtId="0" fontId="11" fillId="0" borderId="4" xfId="2" applyFont="1" applyBorder="1" applyAlignment="1">
      <alignment horizontal="center"/>
    </xf>
    <xf numFmtId="0" fontId="11" fillId="0" borderId="0" xfId="2" applyFont="1" applyAlignment="1">
      <alignment horizontal="center" wrapText="1"/>
    </xf>
    <xf numFmtId="0" fontId="10" fillId="0" borderId="4" xfId="2" applyFont="1" applyFill="1" applyBorder="1" applyAlignment="1">
      <alignment horizontal="center"/>
    </xf>
    <xf numFmtId="0" fontId="10" fillId="0" borderId="3" xfId="2" applyBorder="1" applyAlignment="1">
      <alignment horizontal="center"/>
    </xf>
    <xf numFmtId="0" fontId="10" fillId="0" borderId="3" xfId="2" applyBorder="1"/>
    <xf numFmtId="0" fontId="10" fillId="0" borderId="5" xfId="2" applyBorder="1"/>
    <xf numFmtId="165" fontId="11" fillId="0" borderId="0" xfId="2" applyNumberFormat="1" applyFont="1" applyAlignment="1">
      <alignment horizontal="center"/>
    </xf>
    <xf numFmtId="0" fontId="10" fillId="0" borderId="0" xfId="2" applyFont="1" applyFill="1" applyAlignment="1">
      <alignment horizontal="center"/>
    </xf>
    <xf numFmtId="4" fontId="10" fillId="0" borderId="0" xfId="2" applyNumberFormat="1" applyAlignment="1">
      <alignment horizontal="center"/>
    </xf>
    <xf numFmtId="4" fontId="10" fillId="0" borderId="0" xfId="2" applyNumberFormat="1"/>
    <xf numFmtId="0" fontId="11" fillId="0" borderId="0" xfId="2" applyFont="1" applyAlignment="1">
      <alignment horizontal="center"/>
    </xf>
    <xf numFmtId="167" fontId="0" fillId="0" borderId="0" xfId="6" applyNumberFormat="1" applyFont="1" applyAlignment="1">
      <alignment vertical="center"/>
    </xf>
    <xf numFmtId="0" fontId="33" fillId="0" borderId="60" xfId="0" applyFont="1" applyFill="1" applyBorder="1" applyAlignment="1">
      <alignment horizontal="right" vertical="center" wrapText="1"/>
    </xf>
    <xf numFmtId="0" fontId="6" fillId="4" borderId="0" xfId="0" applyFont="1" applyFill="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center" wrapText="1"/>
    </xf>
    <xf numFmtId="0" fontId="0" fillId="0" borderId="0" xfId="0"/>
    <xf numFmtId="0" fontId="6" fillId="4" borderId="0" xfId="0" applyFont="1" applyFill="1" applyAlignment="1">
      <alignment horizontal="center" vertical="top" wrapText="1"/>
    </xf>
    <xf numFmtId="0" fontId="7" fillId="4" borderId="0" xfId="0" applyFont="1" applyFill="1" applyAlignment="1">
      <alignment horizontal="center" vertical="top" wrapText="1"/>
    </xf>
    <xf numFmtId="0" fontId="3" fillId="4" borderId="0" xfId="0" applyFont="1" applyFill="1" applyAlignment="1">
      <alignment horizontal="left" vertical="top" wrapText="1"/>
    </xf>
    <xf numFmtId="0" fontId="6" fillId="4" borderId="0" xfId="0" applyFont="1" applyFill="1" applyAlignment="1">
      <alignment horizontal="left" vertical="top" wrapText="1"/>
    </xf>
    <xf numFmtId="0" fontId="0" fillId="0" borderId="0" xfId="0"/>
    <xf numFmtId="0" fontId="3" fillId="4"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7" fillId="15" borderId="1" xfId="0" applyFont="1" applyFill="1" applyBorder="1" applyAlignment="1">
      <alignment horizontal="left" vertical="top" wrapText="1"/>
    </xf>
    <xf numFmtId="0" fontId="7" fillId="14" borderId="1" xfId="0" applyFont="1" applyFill="1" applyBorder="1" applyAlignment="1">
      <alignment horizontal="left" vertical="top" wrapText="1"/>
    </xf>
    <xf numFmtId="0" fontId="7" fillId="4" borderId="0" xfId="0" applyFont="1" applyFill="1" applyAlignment="1">
      <alignment horizontal="right" vertical="top" wrapText="1"/>
    </xf>
    <xf numFmtId="0" fontId="6" fillId="4" borderId="0" xfId="0" applyFont="1" applyFill="1" applyAlignment="1">
      <alignment horizontal="center" vertical="top" wrapText="1"/>
    </xf>
    <xf numFmtId="10" fontId="5" fillId="3" borderId="1" xfId="0" applyNumberFormat="1" applyFont="1" applyFill="1" applyBorder="1" applyAlignment="1">
      <alignment horizontal="right" vertical="center" wrapText="1"/>
    </xf>
    <xf numFmtId="0" fontId="0" fillId="0" borderId="0" xfId="0" applyFill="1" applyBorder="1" applyAlignment="1">
      <alignment vertical="center"/>
    </xf>
    <xf numFmtId="0" fontId="0" fillId="0" borderId="0" xfId="0" applyAlignment="1">
      <alignment vertical="center"/>
    </xf>
    <xf numFmtId="4" fontId="7" fillId="12" borderId="1" xfId="0" applyNumberFormat="1" applyFont="1" applyFill="1" applyBorder="1" applyAlignment="1">
      <alignment horizontal="right" vertical="top" wrapText="1"/>
    </xf>
    <xf numFmtId="166" fontId="31" fillId="0" borderId="64" xfId="6" applyNumberFormat="1" applyFont="1" applyFill="1" applyBorder="1" applyAlignment="1">
      <alignment horizontal="right" vertical="center" wrapText="1"/>
    </xf>
    <xf numFmtId="0" fontId="10" fillId="0" borderId="51" xfId="2" applyBorder="1" applyAlignment="1">
      <alignment horizontal="justify" vertical="center" wrapText="1"/>
    </xf>
    <xf numFmtId="43" fontId="10" fillId="0" borderId="51" xfId="7" applyFont="1" applyBorder="1" applyAlignment="1">
      <alignment horizontal="justify" vertical="center" wrapText="1"/>
    </xf>
    <xf numFmtId="9" fontId="10" fillId="0" borderId="51" xfId="8" applyFont="1" applyFill="1" applyBorder="1" applyAlignment="1">
      <alignment horizontal="righ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right" vertical="center" wrapText="1"/>
    </xf>
    <xf numFmtId="0" fontId="5" fillId="3" borderId="1" xfId="0" applyFont="1" applyFill="1" applyBorder="1" applyAlignment="1">
      <alignment horizontal="center" vertical="center" wrapText="1"/>
    </xf>
    <xf numFmtId="49" fontId="9" fillId="0" borderId="0" xfId="1" applyNumberFormat="1" applyFont="1" applyAlignment="1">
      <alignment horizontal="center" wrapText="1"/>
    </xf>
    <xf numFmtId="49" fontId="9" fillId="0" borderId="0" xfId="1" applyNumberFormat="1" applyFont="1" applyAlignment="1" applyProtection="1">
      <alignment horizontal="center" vertical="center"/>
      <protection locked="0"/>
    </xf>
    <xf numFmtId="0" fontId="3" fillId="4" borderId="0" xfId="0" applyFont="1" applyFill="1" applyAlignment="1">
      <alignment horizontal="left" vertical="top" wrapText="1"/>
    </xf>
    <xf numFmtId="0" fontId="6" fillId="4" borderId="0" xfId="0" applyFont="1" applyFill="1" applyAlignment="1">
      <alignment horizontal="left" vertical="top" wrapText="1"/>
    </xf>
    <xf numFmtId="0" fontId="3" fillId="4" borderId="0" xfId="0" applyFont="1" applyFill="1" applyAlignment="1">
      <alignment horizontal="center" vertical="center" wrapText="1"/>
    </xf>
    <xf numFmtId="0" fontId="0" fillId="0" borderId="0" xfId="0" applyAlignment="1">
      <alignment vertical="center"/>
    </xf>
    <xf numFmtId="0" fontId="6" fillId="4" borderId="0" xfId="0" applyFont="1" applyFill="1" applyAlignment="1">
      <alignment horizontal="right" vertical="top" wrapText="1"/>
    </xf>
    <xf numFmtId="4" fontId="6" fillId="4" borderId="0" xfId="0" applyNumberFormat="1" applyFont="1" applyFill="1" applyAlignment="1">
      <alignment horizontal="right" vertical="top"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62" xfId="0" applyFont="1" applyFill="1" applyBorder="1" applyAlignment="1">
      <alignment horizontal="left" vertical="center" wrapText="1"/>
    </xf>
    <xf numFmtId="0" fontId="5" fillId="3" borderId="63" xfId="0" applyFont="1" applyFill="1" applyBorder="1" applyAlignment="1">
      <alignment horizontal="left" vertical="center" wrapText="1"/>
    </xf>
    <xf numFmtId="4" fontId="5" fillId="3" borderId="62" xfId="0" applyNumberFormat="1" applyFont="1" applyFill="1" applyBorder="1" applyAlignment="1">
      <alignment horizontal="center" vertical="center" wrapText="1"/>
    </xf>
    <xf numFmtId="4" fontId="5" fillId="3" borderId="63" xfId="0" applyNumberFormat="1" applyFont="1" applyFill="1" applyBorder="1" applyAlignment="1">
      <alignment horizontal="center" vertical="center" wrapText="1"/>
    </xf>
    <xf numFmtId="0" fontId="7" fillId="4" borderId="0" xfId="0" applyFont="1" applyFill="1" applyAlignment="1">
      <alignment horizontal="center" vertical="top" wrapText="1"/>
    </xf>
    <xf numFmtId="0" fontId="0" fillId="0" borderId="0" xfId="0"/>
    <xf numFmtId="0" fontId="15" fillId="0" borderId="0" xfId="1" applyFont="1"/>
    <xf numFmtId="0" fontId="13" fillId="0" borderId="2" xfId="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6" fillId="5" borderId="2" xfId="1" applyFont="1" applyFill="1" applyBorder="1" applyAlignment="1">
      <alignment horizontal="center" vertical="center"/>
    </xf>
    <xf numFmtId="0" fontId="15" fillId="0" borderId="3" xfId="1" applyFont="1" applyBorder="1" applyAlignment="1">
      <alignment horizontal="left" vertical="center"/>
    </xf>
    <xf numFmtId="49" fontId="12" fillId="0" borderId="4" xfId="1" applyNumberFormat="1" applyFont="1" applyBorder="1" applyAlignment="1">
      <alignment horizontal="left" vertical="center" wrapText="1"/>
    </xf>
    <xf numFmtId="49" fontId="12" fillId="0" borderId="3" xfId="1" applyNumberFormat="1" applyFont="1" applyBorder="1" applyAlignment="1">
      <alignment horizontal="left" vertical="center" wrapText="1"/>
    </xf>
    <xf numFmtId="49" fontId="15" fillId="0" borderId="4" xfId="1" applyNumberFormat="1" applyFont="1" applyBorder="1" applyAlignment="1">
      <alignment horizontal="left" vertical="center" wrapText="1"/>
    </xf>
    <xf numFmtId="49" fontId="15" fillId="0" borderId="3" xfId="1" applyNumberFormat="1" applyFont="1" applyBorder="1" applyAlignment="1">
      <alignment horizontal="left" vertical="center" wrapText="1"/>
    </xf>
    <xf numFmtId="49" fontId="15" fillId="0" borderId="5" xfId="1" applyNumberFormat="1" applyFont="1" applyBorder="1" applyAlignment="1">
      <alignment horizontal="left" vertical="center" wrapText="1"/>
    </xf>
    <xf numFmtId="0" fontId="17" fillId="0" borderId="4" xfId="1" applyFont="1" applyBorder="1" applyAlignment="1">
      <alignment horizontal="left" vertical="center" wrapText="1"/>
    </xf>
    <xf numFmtId="0" fontId="17" fillId="0" borderId="3" xfId="1" applyFont="1" applyBorder="1" applyAlignment="1">
      <alignment horizontal="left" vertical="center" wrapText="1"/>
    </xf>
    <xf numFmtId="0" fontId="17" fillId="0" borderId="5" xfId="1" applyFont="1" applyBorder="1" applyAlignment="1">
      <alignment horizontal="left" vertical="center" wrapText="1"/>
    </xf>
    <xf numFmtId="0" fontId="18" fillId="5" borderId="2" xfId="1" applyFont="1" applyFill="1" applyBorder="1" applyAlignment="1">
      <alignment horizontal="center" vertical="center"/>
    </xf>
    <xf numFmtId="0" fontId="18" fillId="0" borderId="0" xfId="1" applyFont="1" applyAlignment="1">
      <alignment horizontal="center" vertical="center"/>
    </xf>
    <xf numFmtId="0" fontId="18" fillId="0" borderId="2" xfId="1" applyFont="1" applyBorder="1" applyAlignment="1">
      <alignment horizontal="center" vertical="center"/>
    </xf>
    <xf numFmtId="10" fontId="15" fillId="7" borderId="2" xfId="3" applyNumberFormat="1" applyFont="1" applyFill="1" applyBorder="1" applyAlignment="1">
      <alignment horizontal="center" vertical="center"/>
    </xf>
    <xf numFmtId="10" fontId="12" fillId="9" borderId="2" xfId="1" applyNumberFormat="1" applyFont="1" applyFill="1" applyBorder="1" applyAlignment="1" applyProtection="1">
      <alignment horizontal="center" vertical="center"/>
      <protection locked="0"/>
    </xf>
    <xf numFmtId="0" fontId="12" fillId="9" borderId="2" xfId="1" applyFont="1" applyFill="1" applyBorder="1" applyAlignment="1" applyProtection="1">
      <alignment horizontal="center" vertical="center"/>
      <protection locked="0"/>
    </xf>
    <xf numFmtId="10" fontId="15" fillId="8" borderId="2" xfId="3" applyNumberFormat="1" applyFont="1" applyFill="1" applyBorder="1" applyAlignment="1">
      <alignment horizontal="center" vertical="center"/>
    </xf>
    <xf numFmtId="10" fontId="12" fillId="8" borderId="2" xfId="1" applyNumberFormat="1" applyFont="1" applyFill="1" applyBorder="1" applyAlignment="1" applyProtection="1">
      <alignment horizontal="center" vertical="center"/>
    </xf>
    <xf numFmtId="0" fontId="12" fillId="8" borderId="2" xfId="1" applyFont="1" applyFill="1" applyBorder="1" applyAlignment="1" applyProtection="1">
      <alignment horizontal="center" vertical="center"/>
    </xf>
    <xf numFmtId="0" fontId="21" fillId="10" borderId="4" xfId="1" applyFont="1" applyFill="1" applyBorder="1" applyAlignment="1">
      <alignment horizontal="center" vertical="center" wrapText="1"/>
    </xf>
    <xf numFmtId="0" fontId="21" fillId="10" borderId="3" xfId="1" applyFont="1" applyFill="1" applyBorder="1" applyAlignment="1">
      <alignment horizontal="center" vertical="center" wrapText="1"/>
    </xf>
    <xf numFmtId="0" fontId="21" fillId="10" borderId="5" xfId="1" applyFont="1" applyFill="1" applyBorder="1" applyAlignment="1">
      <alignment horizontal="center" vertical="center" wrapText="1"/>
    </xf>
    <xf numFmtId="10" fontId="23" fillId="10" borderId="2" xfId="3" applyNumberFormat="1" applyFont="1" applyFill="1" applyBorder="1" applyAlignment="1">
      <alignment horizontal="center" vertical="center"/>
    </xf>
    <xf numFmtId="0" fontId="24" fillId="6" borderId="0" xfId="1" applyFont="1" applyFill="1" applyAlignment="1">
      <alignment horizontal="right"/>
    </xf>
    <xf numFmtId="0" fontId="12" fillId="0" borderId="2" xfId="1" applyFont="1" applyBorder="1" applyAlignment="1">
      <alignment horizontal="right" vertical="center"/>
    </xf>
    <xf numFmtId="0" fontId="12" fillId="0" borderId="2" xfId="1" applyFont="1" applyBorder="1" applyAlignment="1">
      <alignment horizontal="center" vertical="center"/>
    </xf>
    <xf numFmtId="0" fontId="15" fillId="0" borderId="2" xfId="1" applyFont="1" applyBorder="1" applyAlignment="1">
      <alignment horizontal="right" vertical="center" wrapText="1"/>
    </xf>
    <xf numFmtId="10" fontId="15" fillId="0" borderId="2" xfId="3" applyNumberFormat="1" applyFont="1" applyBorder="1" applyAlignment="1">
      <alignment horizontal="center" vertical="center"/>
    </xf>
    <xf numFmtId="0" fontId="15" fillId="0" borderId="2" xfId="1" applyFont="1" applyBorder="1" applyAlignment="1">
      <alignment horizontal="right" vertical="center"/>
    </xf>
    <xf numFmtId="0" fontId="10" fillId="0" borderId="0" xfId="1" applyFont="1" applyAlignment="1">
      <alignment horizontal="left" vertical="center"/>
    </xf>
    <xf numFmtId="0" fontId="15" fillId="0" borderId="0" xfId="1" applyFont="1" applyAlignment="1">
      <alignment horizontal="right" vertical="center" wrapText="1"/>
    </xf>
    <xf numFmtId="0" fontId="14" fillId="5" borderId="2" xfId="1" applyFont="1" applyFill="1" applyBorder="1" applyAlignment="1">
      <alignment horizontal="left" vertical="center" wrapText="1"/>
    </xf>
    <xf numFmtId="0" fontId="10" fillId="0" borderId="0" xfId="1" applyFont="1" applyAlignment="1">
      <alignment horizontal="left" vertical="center" wrapText="1"/>
    </xf>
    <xf numFmtId="49" fontId="9" fillId="0" borderId="0" xfId="1" applyNumberFormat="1" applyFont="1" applyAlignment="1">
      <alignment horizontal="center" vertical="center" wrapText="1"/>
    </xf>
    <xf numFmtId="49" fontId="25" fillId="0" borderId="0" xfId="1" applyNumberFormat="1" applyFont="1" applyAlignment="1">
      <alignment horizontal="center" vertical="center"/>
    </xf>
    <xf numFmtId="0" fontId="16" fillId="5" borderId="2" xfId="1" applyFont="1" applyFill="1" applyBorder="1" applyAlignment="1">
      <alignment horizontal="center" vertical="center" wrapText="1"/>
    </xf>
    <xf numFmtId="49" fontId="12" fillId="0" borderId="2" xfId="1" applyNumberFormat="1" applyFont="1" applyBorder="1" applyAlignment="1">
      <alignment horizontal="left" vertical="center" wrapText="1"/>
    </xf>
    <xf numFmtId="49" fontId="15" fillId="0" borderId="2" xfId="1" applyNumberFormat="1" applyFont="1" applyBorder="1" applyAlignment="1">
      <alignment horizontal="left" vertical="center" wrapText="1"/>
    </xf>
    <xf numFmtId="0" fontId="17" fillId="0" borderId="2" xfId="1" applyFont="1" applyBorder="1" applyAlignment="1">
      <alignment horizontal="left" vertical="center" wrapText="1"/>
    </xf>
    <xf numFmtId="0" fontId="18" fillId="5" borderId="2" xfId="1" applyFont="1" applyFill="1" applyBorder="1" applyAlignment="1" applyProtection="1">
      <alignment horizontal="center" vertical="center"/>
    </xf>
    <xf numFmtId="0" fontId="18" fillId="0" borderId="0" xfId="1" applyFont="1" applyAlignment="1" applyProtection="1">
      <alignment horizontal="center" vertical="center"/>
    </xf>
    <xf numFmtId="0" fontId="18" fillId="0" borderId="2" xfId="1" applyFont="1" applyBorder="1" applyAlignment="1" applyProtection="1">
      <alignment horizontal="center" vertical="center"/>
    </xf>
    <xf numFmtId="10" fontId="15" fillId="7" borderId="2" xfId="3" applyNumberFormat="1" applyFont="1" applyFill="1" applyBorder="1" applyAlignment="1" applyProtection="1">
      <alignment horizontal="center" vertical="center"/>
    </xf>
    <xf numFmtId="10" fontId="15" fillId="8" borderId="2" xfId="3" applyNumberFormat="1" applyFont="1" applyFill="1" applyBorder="1" applyAlignment="1" applyProtection="1">
      <alignment horizontal="center" vertical="center"/>
    </xf>
    <xf numFmtId="0" fontId="21" fillId="10" borderId="2" xfId="1" applyFont="1" applyFill="1" applyBorder="1" applyAlignment="1" applyProtection="1">
      <alignment horizontal="center" vertical="center" wrapText="1"/>
    </xf>
    <xf numFmtId="10" fontId="23" fillId="10" borderId="4" xfId="3" applyNumberFormat="1" applyFont="1" applyFill="1" applyBorder="1" applyAlignment="1" applyProtection="1">
      <alignment horizontal="center" vertical="center"/>
    </xf>
    <xf numFmtId="10" fontId="23" fillId="10" borderId="5" xfId="3" applyNumberFormat="1" applyFont="1" applyFill="1" applyBorder="1" applyAlignment="1" applyProtection="1">
      <alignment horizontal="center" vertical="center"/>
    </xf>
    <xf numFmtId="0" fontId="24" fillId="6" borderId="0" xfId="1" applyFont="1" applyFill="1" applyAlignment="1" applyProtection="1">
      <alignment horizontal="right"/>
    </xf>
    <xf numFmtId="0" fontId="12" fillId="0" borderId="2" xfId="1" applyFont="1" applyBorder="1" applyAlignment="1" applyProtection="1">
      <alignment horizontal="right" vertical="center"/>
    </xf>
    <xf numFmtId="0" fontId="12" fillId="0" borderId="2" xfId="1" applyFont="1" applyBorder="1" applyAlignment="1" applyProtection="1">
      <alignment horizontal="center" vertical="center"/>
    </xf>
    <xf numFmtId="0" fontId="15" fillId="0" borderId="2" xfId="1" applyFont="1" applyBorder="1" applyAlignment="1" applyProtection="1">
      <alignment horizontal="right" vertical="center" wrapText="1"/>
    </xf>
    <xf numFmtId="10" fontId="15" fillId="0" borderId="2" xfId="3" applyNumberFormat="1" applyFont="1" applyBorder="1" applyAlignment="1" applyProtection="1">
      <alignment horizontal="center" vertical="center"/>
    </xf>
    <xf numFmtId="0" fontId="15" fillId="0" borderId="2" xfId="1" applyFont="1" applyBorder="1" applyAlignment="1" applyProtection="1">
      <alignment horizontal="right" vertical="center"/>
    </xf>
    <xf numFmtId="0" fontId="14" fillId="5" borderId="2" xfId="1" applyFont="1" applyFill="1" applyBorder="1" applyAlignment="1" applyProtection="1">
      <alignment horizontal="left" vertical="center" wrapText="1"/>
    </xf>
    <xf numFmtId="0" fontId="11" fillId="4" borderId="47" xfId="0" applyFont="1" applyFill="1" applyBorder="1" applyAlignment="1">
      <alignment horizontal="right" vertical="top" wrapText="1"/>
    </xf>
    <xf numFmtId="0" fontId="7" fillId="4" borderId="0" xfId="0" applyFont="1" applyFill="1" applyAlignment="1">
      <alignment horizontal="right" vertical="top" wrapText="1"/>
    </xf>
    <xf numFmtId="0" fontId="7" fillId="14" borderId="1" xfId="0" applyFont="1" applyFill="1" applyBorder="1" applyAlignment="1">
      <alignment horizontal="left" vertical="top" wrapText="1"/>
    </xf>
    <xf numFmtId="0" fontId="7" fillId="15"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3" fillId="4" borderId="0" xfId="0" applyFont="1" applyFill="1" applyAlignment="1">
      <alignment horizontal="center" wrapText="1"/>
    </xf>
    <xf numFmtId="0" fontId="8" fillId="11" borderId="10" xfId="4" applyFont="1" applyFill="1" applyBorder="1" applyAlignment="1">
      <alignment horizontal="center" vertical="center"/>
    </xf>
    <xf numFmtId="0" fontId="8" fillId="11" borderId="11" xfId="4" applyFont="1" applyFill="1" applyBorder="1" applyAlignment="1">
      <alignment horizontal="center" vertical="center"/>
    </xf>
    <xf numFmtId="0" fontId="8" fillId="11" borderId="12" xfId="4" applyFont="1" applyFill="1" applyBorder="1" applyAlignment="1">
      <alignment horizontal="center" vertical="center"/>
    </xf>
    <xf numFmtId="0" fontId="8" fillId="11" borderId="13" xfId="4" applyFont="1" applyFill="1" applyBorder="1" applyAlignment="1">
      <alignment horizontal="center" vertical="center"/>
    </xf>
    <xf numFmtId="0" fontId="8" fillId="11" borderId="14" xfId="4" applyFont="1" applyFill="1" applyBorder="1" applyAlignment="1">
      <alignment horizontal="center" vertical="center"/>
    </xf>
    <xf numFmtId="0" fontId="26" fillId="11" borderId="0" xfId="4" applyFont="1" applyFill="1" applyAlignment="1">
      <alignment horizontal="center"/>
    </xf>
    <xf numFmtId="0" fontId="8" fillId="0" borderId="7" xfId="4" applyFont="1" applyBorder="1" applyAlignment="1">
      <alignment horizontal="center" vertical="center"/>
    </xf>
    <xf numFmtId="0" fontId="8" fillId="0" borderId="10" xfId="4" applyFont="1" applyBorder="1" applyAlignment="1">
      <alignment horizontal="center" vertical="center"/>
    </xf>
    <xf numFmtId="0" fontId="8" fillId="0" borderId="8" xfId="4" applyFont="1" applyBorder="1" applyAlignment="1">
      <alignment horizontal="center" vertical="center" wrapText="1"/>
    </xf>
    <xf numFmtId="0" fontId="8" fillId="0" borderId="11" xfId="4" applyFont="1" applyBorder="1" applyAlignment="1">
      <alignment horizontal="center" vertical="center" wrapText="1"/>
    </xf>
    <xf numFmtId="0" fontId="8" fillId="12" borderId="8" xfId="4" applyFont="1" applyFill="1" applyBorder="1" applyAlignment="1">
      <alignment horizontal="center"/>
    </xf>
    <xf numFmtId="0" fontId="8" fillId="12" borderId="9" xfId="4" applyFont="1" applyFill="1" applyBorder="1" applyAlignment="1">
      <alignment horizontal="center"/>
    </xf>
    <xf numFmtId="0" fontId="26" fillId="11" borderId="0" xfId="4" applyFont="1" applyFill="1" applyAlignment="1">
      <alignment horizontal="center" vertical="center"/>
    </xf>
    <xf numFmtId="0" fontId="8" fillId="12" borderId="8" xfId="4" applyFont="1" applyFill="1" applyBorder="1" applyAlignment="1">
      <alignment horizontal="center" vertical="center"/>
    </xf>
    <xf numFmtId="0" fontId="8" fillId="12" borderId="9" xfId="4" applyFont="1" applyFill="1" applyBorder="1" applyAlignment="1">
      <alignment horizontal="center" vertical="center"/>
    </xf>
    <xf numFmtId="0" fontId="6" fillId="4" borderId="0" xfId="0" applyFont="1" applyFill="1" applyAlignment="1">
      <alignment horizontal="center" vertical="top" wrapText="1"/>
    </xf>
    <xf numFmtId="0" fontId="6" fillId="4" borderId="0" xfId="0" applyFont="1" applyFill="1" applyAlignment="1">
      <alignment horizontal="right" vertical="center" wrapText="1"/>
    </xf>
    <xf numFmtId="0" fontId="29" fillId="13" borderId="16" xfId="2" applyFont="1" applyFill="1" applyBorder="1" applyAlignment="1">
      <alignment horizontal="right" wrapText="1"/>
    </xf>
    <xf numFmtId="0" fontId="29" fillId="13" borderId="17" xfId="2" applyFont="1" applyFill="1" applyBorder="1" applyAlignment="1">
      <alignment horizontal="right" wrapText="1"/>
    </xf>
    <xf numFmtId="0" fontId="30" fillId="13" borderId="19" xfId="2" applyFont="1" applyFill="1" applyBorder="1" applyAlignment="1">
      <alignment horizontal="center" vertical="center" wrapText="1"/>
    </xf>
    <xf numFmtId="0" fontId="30" fillId="13" borderId="0" xfId="2" applyFont="1" applyFill="1" applyBorder="1" applyAlignment="1">
      <alignment horizontal="center" vertical="center" wrapText="1"/>
    </xf>
    <xf numFmtId="0" fontId="30" fillId="13" borderId="20" xfId="2" applyFont="1" applyFill="1" applyBorder="1" applyAlignment="1">
      <alignment horizontal="center" vertical="center" wrapText="1"/>
    </xf>
    <xf numFmtId="0" fontId="27" fillId="11" borderId="48" xfId="2" applyFont="1" applyFill="1" applyBorder="1" applyAlignment="1">
      <alignment horizontal="center" vertical="center" wrapText="1"/>
    </xf>
    <xf numFmtId="0" fontId="27" fillId="11" borderId="49" xfId="2" applyFont="1" applyFill="1" applyBorder="1" applyAlignment="1">
      <alignment horizontal="center" vertical="center" wrapText="1"/>
    </xf>
    <xf numFmtId="0" fontId="11" fillId="16" borderId="52" xfId="2" applyFont="1" applyFill="1" applyBorder="1" applyAlignment="1">
      <alignment horizontal="right" vertical="center"/>
    </xf>
    <xf numFmtId="0" fontId="11" fillId="16" borderId="53" xfId="2" applyFont="1" applyFill="1" applyBorder="1" applyAlignment="1">
      <alignment horizontal="right" vertical="center"/>
    </xf>
    <xf numFmtId="49" fontId="10" fillId="0" borderId="31" xfId="2" quotePrefix="1" applyNumberFormat="1" applyBorder="1" applyAlignment="1">
      <alignment horizontal="center" vertical="center" wrapText="1"/>
    </xf>
    <xf numFmtId="49" fontId="10" fillId="0" borderId="32" xfId="2" quotePrefix="1" applyNumberFormat="1" applyBorder="1" applyAlignment="1">
      <alignment horizontal="center" vertical="center" wrapText="1"/>
    </xf>
    <xf numFmtId="49" fontId="10" fillId="0" borderId="24" xfId="2" quotePrefix="1" applyNumberFormat="1" applyBorder="1" applyAlignment="1">
      <alignment horizontal="center" vertical="center" wrapText="1"/>
    </xf>
    <xf numFmtId="0" fontId="10" fillId="0" borderId="29" xfId="2" applyBorder="1" applyAlignment="1">
      <alignment horizontal="center" vertical="center" wrapText="1"/>
    </xf>
    <xf numFmtId="0" fontId="10" fillId="0" borderId="30" xfId="2" applyBorder="1" applyAlignment="1">
      <alignment horizontal="center" vertical="center" wrapText="1"/>
    </xf>
    <xf numFmtId="0" fontId="10" fillId="0" borderId="25" xfId="2" applyBorder="1" applyAlignment="1">
      <alignment horizontal="center" vertical="center" wrapText="1"/>
    </xf>
    <xf numFmtId="4" fontId="10" fillId="0" borderId="42" xfId="2" applyNumberFormat="1" applyBorder="1" applyAlignment="1">
      <alignment horizontal="center" vertical="center" wrapText="1"/>
    </xf>
    <xf numFmtId="4" fontId="10" fillId="0" borderId="39" xfId="2" applyNumberFormat="1" applyBorder="1" applyAlignment="1">
      <alignment horizontal="center" vertical="center" wrapText="1"/>
    </xf>
    <xf numFmtId="4" fontId="10" fillId="0" borderId="26" xfId="2" applyNumberFormat="1" applyBorder="1" applyAlignment="1">
      <alignment horizontal="center" vertical="center" wrapText="1"/>
    </xf>
    <xf numFmtId="0" fontId="27" fillId="13" borderId="16" xfId="2" applyFont="1" applyFill="1" applyBorder="1" applyAlignment="1">
      <alignment horizontal="center" vertical="center" wrapText="1"/>
    </xf>
    <xf numFmtId="0" fontId="27" fillId="13" borderId="17" xfId="2" applyFont="1" applyFill="1" applyBorder="1" applyAlignment="1">
      <alignment horizontal="center" vertical="center" wrapText="1"/>
    </xf>
    <xf numFmtId="0" fontId="27" fillId="13" borderId="18" xfId="2" applyFont="1" applyFill="1" applyBorder="1" applyAlignment="1">
      <alignment horizontal="center" vertical="center" wrapText="1"/>
    </xf>
    <xf numFmtId="0" fontId="19" fillId="13" borderId="19" xfId="2" applyFont="1" applyFill="1" applyBorder="1" applyAlignment="1">
      <alignment horizontal="center" vertical="center" wrapText="1"/>
    </xf>
    <xf numFmtId="0" fontId="19" fillId="13" borderId="0" xfId="2" applyFont="1" applyFill="1" applyAlignment="1">
      <alignment horizontal="center" vertical="center" wrapText="1"/>
    </xf>
    <xf numFmtId="0" fontId="19" fillId="13" borderId="20" xfId="2" applyFont="1" applyFill="1" applyBorder="1" applyAlignment="1">
      <alignment horizontal="center" vertical="center" wrapText="1"/>
    </xf>
    <xf numFmtId="49" fontId="10" fillId="0" borderId="38" xfId="2" quotePrefix="1" applyNumberFormat="1" applyBorder="1" applyAlignment="1">
      <alignment horizontal="center" vertical="center" wrapText="1"/>
    </xf>
    <xf numFmtId="0" fontId="10" fillId="0" borderId="33" xfId="2" applyBorder="1" applyAlignment="1">
      <alignment horizontal="center" vertical="center" wrapText="1"/>
    </xf>
    <xf numFmtId="4" fontId="10" fillId="0" borderId="43" xfId="2" applyNumberFormat="1" applyBorder="1" applyAlignment="1">
      <alignment horizontal="center" vertical="center" wrapText="1"/>
    </xf>
    <xf numFmtId="0" fontId="10" fillId="0" borderId="3" xfId="2" applyFont="1" applyBorder="1" applyAlignment="1">
      <alignment horizontal="left"/>
    </xf>
    <xf numFmtId="0" fontId="10" fillId="0" borderId="3" xfId="2" applyBorder="1" applyAlignment="1">
      <alignment horizontal="left"/>
    </xf>
    <xf numFmtId="0" fontId="10" fillId="0" borderId="5" xfId="2" applyBorder="1" applyAlignment="1">
      <alignment horizontal="left"/>
    </xf>
  </cellXfs>
  <cellStyles count="9">
    <cellStyle name="Normal" xfId="0" builtinId="0"/>
    <cellStyle name="Normal 2" xfId="1"/>
    <cellStyle name="Normal 3 2" xfId="4"/>
    <cellStyle name="Normal 61" xfId="2"/>
    <cellStyle name="Porcentagem" xfId="6" builtinId="5"/>
    <cellStyle name="Porcentagem 2" xfId="3"/>
    <cellStyle name="Porcentagem 2 2" xfId="5"/>
    <cellStyle name="Porcentagem 2 2 2" xfId="8"/>
    <cellStyle name="Vírgula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200025</xdr:rowOff>
    </xdr:from>
    <xdr:to>
      <xdr:col>1</xdr:col>
      <xdr:colOff>571499</xdr:colOff>
      <xdr:row>1</xdr:row>
      <xdr:rowOff>741759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00025"/>
          <a:ext cx="1190624" cy="922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847725</xdr:colOff>
      <xdr:row>0</xdr:row>
      <xdr:rowOff>57150</xdr:rowOff>
    </xdr:from>
    <xdr:to>
      <xdr:col>0</xdr:col>
      <xdr:colOff>2095500</xdr:colOff>
      <xdr:row>0</xdr:row>
      <xdr:rowOff>1026849</xdr:rowOff>
    </xdr:to>
    <xdr:pic>
      <xdr:nvPicPr>
        <xdr:cNvPr id="2" name="Imagem 1">
          <a:extLst>
            <a:ext uri="{FF2B5EF4-FFF2-40B4-BE49-F238E27FC236}">
              <a16:creationId xmlns:a16="http://schemas.microsoft.com/office/drawing/2014/main" xmlns="" id="{40DBA543-DC4C-71CA-D56F-16721FA52A83}"/>
            </a:ext>
          </a:extLst>
        </xdr:cNvPr>
        <xdr:cNvPicPr>
          <a:picLocks noChangeAspect="1"/>
        </xdr:cNvPicPr>
      </xdr:nvPicPr>
      <xdr:blipFill>
        <a:blip xmlns:r="http://schemas.openxmlformats.org/officeDocument/2006/relationships" r:embed="rId1"/>
        <a:stretch>
          <a:fillRect/>
        </a:stretch>
      </xdr:blipFill>
      <xdr:spPr>
        <a:xfrm>
          <a:off x="847725" y="57150"/>
          <a:ext cx="1247775" cy="969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742950</xdr:colOff>
      <xdr:row>0</xdr:row>
      <xdr:rowOff>38100</xdr:rowOff>
    </xdr:from>
    <xdr:to>
      <xdr:col>0</xdr:col>
      <xdr:colOff>1990725</xdr:colOff>
      <xdr:row>0</xdr:row>
      <xdr:rowOff>1007799</xdr:rowOff>
    </xdr:to>
    <xdr:pic>
      <xdr:nvPicPr>
        <xdr:cNvPr id="2" name="Imagem 1">
          <a:extLst>
            <a:ext uri="{FF2B5EF4-FFF2-40B4-BE49-F238E27FC236}">
              <a16:creationId xmlns:a16="http://schemas.microsoft.com/office/drawing/2014/main" xmlns="" id="{40DBA543-DC4C-71CA-D56F-16721FA52A83}"/>
            </a:ext>
          </a:extLst>
        </xdr:cNvPr>
        <xdr:cNvPicPr>
          <a:picLocks noChangeAspect="1"/>
        </xdr:cNvPicPr>
      </xdr:nvPicPr>
      <xdr:blipFill>
        <a:blip xmlns:r="http://schemas.openxmlformats.org/officeDocument/2006/relationships" r:embed="rId1"/>
        <a:stretch>
          <a:fillRect/>
        </a:stretch>
      </xdr:blipFill>
      <xdr:spPr>
        <a:xfrm>
          <a:off x="742950" y="38100"/>
          <a:ext cx="1247775" cy="969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90948</xdr:colOff>
      <xdr:row>0</xdr:row>
      <xdr:rowOff>895350</xdr:rowOff>
    </xdr:to>
    <xdr:pic>
      <xdr:nvPicPr>
        <xdr:cNvPr id="2" name="Image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57150"/>
          <a:ext cx="1081548" cy="83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73269</xdr:colOff>
      <xdr:row>0</xdr:row>
      <xdr:rowOff>87923</xdr:rowOff>
    </xdr:from>
    <xdr:to>
      <xdr:col>1</xdr:col>
      <xdr:colOff>102577</xdr:colOff>
      <xdr:row>1</xdr:row>
      <xdr:rowOff>14654</xdr:rowOff>
    </xdr:to>
    <xdr:sp macro="" textlink="">
      <xdr:nvSpPr>
        <xdr:cNvPr id="2" name="CaixaDeTexto 1">
          <a:extLst>
            <a:ext uri="{FF2B5EF4-FFF2-40B4-BE49-F238E27FC236}">
              <a16:creationId xmlns:a16="http://schemas.microsoft.com/office/drawing/2014/main" xmlns="" id="{00000000-0008-0000-0500-000002000000}"/>
            </a:ext>
          </a:extLst>
        </xdr:cNvPr>
        <xdr:cNvSpPr txBox="1"/>
      </xdr:nvSpPr>
      <xdr:spPr>
        <a:xfrm>
          <a:off x="73269" y="87923"/>
          <a:ext cx="1058008" cy="1003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i="1"/>
            <a:t>TIMBRE OU LOGOMARCA DA LICITANTE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ano\Downloads\10039\ca_arqs\eletrica\e0104500.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m11\publico\WINDOWS\TEMP\B5348E-LM001_R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u-a\01-md-2005\EQUIP\MAQUINAS\I0201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cia\Receita%20Federal%20-%20RJ\Preg&#227;o%203-2013%20-%20Ag.%20Modelo%20B%20Pirai%20e%20Resende\EDITAL%201-2013-%20ADAPTACAO%20PROJETO%20BASICO%20-%20AGENCIA%20MODELO\ANEXO%20V%20-%20PLANILHA%20DE%20OR&#199;AMENTO%20E%20CRONOGRA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linux\comercial\WINDOWS\Desktop\obras\boca%20rio\planilha\WINDOWS\Desktop\obras\camacari\OR&#199;AMENT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EPRO\OBRAS%20E%20SERVI&#199;OS\VIT&#211;RIA\Aquivo%20Cidade%20Alta\Moderniza&#231;&#227;o%202015\Ar%20condicionado\TR%20e%20or&#231;amento-base\WINDOWS\Desktop\obras\boca%20rio\planilha\WINDOWS\Desktop\obras\camacari\OR&#199;AMENT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JUSTI&#199;A%20FEDERAL\Predio%20Sede%20%20Vitoria%20ES%20-%202009\Justi&#231;a%20Federal%201&#170;%20Instancia\PLANILHA%20OR&#199;AMENTARIA\Or&#231;amento\JFES_Planilha_Orc_Rev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RGÊNCIA"/>
      <sheetName val="CAPA"/>
      <sheetName val="Controle"/>
      <sheetName val="LOJAS"/>
      <sheetName val="CONDOMINOS"/>
      <sheetName val="QUADROS DE DISTRIBUIÇÃO"/>
      <sheetName val="BARRAMENTO BLINDADO"/>
      <sheetName val="TRANSFORMADORES"/>
      <sheetName val="GERAL ORIGINAL"/>
      <sheetName val="GERAL POR ITENS"/>
      <sheetName val="MOTORES"/>
      <sheetName val="ANTIGO COND"/>
      <sheetName val="ANTIGO GERAL"/>
      <sheetName val="H_MOT"/>
      <sheetName val="C_MOT"/>
    </sheetNames>
    <sheetDataSet>
      <sheetData sheetId="0" refreshError="1">
        <row r="2">
          <cell r="A2" t="str">
            <v>TABELA DE CARGAS – POR TRANSFORMADOR/PBT EM EMERGÊNCIA</v>
          </cell>
        </row>
        <row r="4">
          <cell r="A4" t="str">
            <v>TRANSFORMADOR 1.1 – PBT-1.1 EM EMERGÊNCIA</v>
          </cell>
        </row>
        <row r="6">
          <cell r="A6" t="str">
            <v>FINALIDADE</v>
          </cell>
          <cell r="B6" t="str">
            <v>POT. UNIT. (kW)</v>
          </cell>
          <cell r="C6" t="str">
            <v>POT. UNIT. (CV)</v>
          </cell>
          <cell r="D6" t="str">
            <v>T I P O</v>
          </cell>
          <cell r="E6" t="str">
            <v>POT-M (KW)</v>
          </cell>
          <cell r="F6" t="str">
            <v>FP- M</v>
          </cell>
          <cell r="G6" t="str">
            <v>QTDE.</v>
          </cell>
          <cell r="H6" t="str">
            <v>PÓLOS</v>
          </cell>
          <cell r="I6" t="str">
            <v>F.D.</v>
          </cell>
          <cell r="J6" t="str">
            <v>F.P.</v>
          </cell>
          <cell r="K6" t="str">
            <v>POT. INSTALADA (kW)</v>
          </cell>
          <cell r="L6" t="str">
            <v>POT. INSTALADA (kVA)</v>
          </cell>
          <cell r="M6" t="str">
            <v>POT. DEMANDADA (kW)</v>
          </cell>
          <cell r="N6" t="str">
            <v>POT. DEMANDADA (kVA)</v>
          </cell>
        </row>
        <row r="7">
          <cell r="A7" t="str">
            <v>BARRAMENTO BLINDADO BB1.1/1.3 – ILUMINAÇÃO HALL</v>
          </cell>
          <cell r="B7">
            <v>123.78</v>
          </cell>
          <cell r="E7" t="e">
            <v>#N/A</v>
          </cell>
          <cell r="F7" t="e">
            <v>#N/A</v>
          </cell>
          <cell r="G7">
            <v>1</v>
          </cell>
          <cell r="I7">
            <v>0.71596423332687886</v>
          </cell>
          <cell r="J7">
            <v>0.97999999999999976</v>
          </cell>
          <cell r="K7">
            <v>123.78</v>
          </cell>
          <cell r="L7">
            <v>126.30612244897962</v>
          </cell>
          <cell r="M7">
            <v>88.622052801201065</v>
          </cell>
          <cell r="N7">
            <v>90.430666123674584</v>
          </cell>
        </row>
        <row r="8">
          <cell r="A8" t="str">
            <v>QD-B1-3S</v>
          </cell>
          <cell r="B8">
            <v>140.32509426511928</v>
          </cell>
          <cell r="E8" t="e">
            <v>#N/A</v>
          </cell>
          <cell r="F8" t="e">
            <v>#N/A</v>
          </cell>
          <cell r="G8">
            <v>1</v>
          </cell>
          <cell r="I8">
            <v>1</v>
          </cell>
          <cell r="J8">
            <v>0.77296462798671983</v>
          </cell>
          <cell r="K8">
            <v>140.32509426511928</v>
          </cell>
          <cell r="L8">
            <v>181.54141752982022</v>
          </cell>
          <cell r="M8">
            <v>140.32509426511928</v>
          </cell>
          <cell r="N8">
            <v>181.54141752982022</v>
          </cell>
        </row>
        <row r="9">
          <cell r="A9" t="str">
            <v>NO BREAK</v>
          </cell>
          <cell r="B9">
            <v>30</v>
          </cell>
          <cell r="G9">
            <v>2</v>
          </cell>
          <cell r="I9">
            <v>0.5</v>
          </cell>
          <cell r="J9">
            <v>1</v>
          </cell>
          <cell r="K9">
            <v>60</v>
          </cell>
          <cell r="L9">
            <v>60</v>
          </cell>
          <cell r="M9">
            <v>30</v>
          </cell>
          <cell r="N9">
            <v>30</v>
          </cell>
        </row>
        <row r="10">
          <cell r="A10" t="str">
            <v>TOTAL</v>
          </cell>
          <cell r="I10">
            <v>0.79896043489677604</v>
          </cell>
          <cell r="J10">
            <v>0.85752015197356957</v>
          </cell>
          <cell r="K10">
            <v>324.10509426511931</v>
          </cell>
          <cell r="L10">
            <v>367.84753997879983</v>
          </cell>
          <cell r="M10">
            <v>258.94714706632033</v>
          </cell>
          <cell r="N10">
            <v>301.97208365349479</v>
          </cell>
        </row>
        <row r="12">
          <cell r="A12" t="str">
            <v>RESUMO GERAL:</v>
          </cell>
          <cell r="B12" t="str">
            <v>kW</v>
          </cell>
          <cell r="C12" t="str">
            <v>kVA</v>
          </cell>
        </row>
        <row r="13">
          <cell r="A13" t="str">
            <v>DEMANDAS</v>
          </cell>
          <cell r="B13">
            <v>258.94714706632033</v>
          </cell>
          <cell r="C13">
            <v>301.97208365349479</v>
          </cell>
        </row>
        <row r="14">
          <cell r="A14" t="str">
            <v>RESERVA     (%)</v>
          </cell>
          <cell r="B14">
            <v>0.2</v>
          </cell>
        </row>
        <row r="15">
          <cell r="A15" t="str">
            <v>FATOR DE SIMULTANEIDADE</v>
          </cell>
          <cell r="B15">
            <v>1</v>
          </cell>
        </row>
        <row r="17">
          <cell r="A17" t="str">
            <v xml:space="preserve">DEMANDA FINAL </v>
          </cell>
          <cell r="B17">
            <v>310.73657647958436</v>
          </cell>
          <cell r="C17">
            <v>362.36650038419373</v>
          </cell>
        </row>
        <row r="19">
          <cell r="A19" t="str">
            <v>TENSÃO (V)</v>
          </cell>
          <cell r="B19">
            <v>380</v>
          </cell>
          <cell r="C19" t="str">
            <v>V</v>
          </cell>
        </row>
        <row r="20">
          <cell r="A20" t="str">
            <v>CORRENTE (A)</v>
          </cell>
          <cell r="B20">
            <v>550.55893826872864</v>
          </cell>
          <cell r="C20" t="str">
            <v>A</v>
          </cell>
        </row>
        <row r="21">
          <cell r="A21" t="str">
            <v>DISJUNTOR GERAL</v>
          </cell>
          <cell r="B21">
            <v>2500</v>
          </cell>
          <cell r="C21" t="str">
            <v>A</v>
          </cell>
        </row>
        <row r="23">
          <cell r="A23" t="str">
            <v>TRANSFORMADOR DE 1500KVA</v>
          </cell>
        </row>
        <row r="27">
          <cell r="A27" t="str">
            <v>TRANSFORMADOR 1.2 – PBT-1.2 EM EMERGÊNCIA</v>
          </cell>
        </row>
        <row r="29">
          <cell r="A29" t="str">
            <v>FINALIDADE</v>
          </cell>
          <cell r="B29" t="str">
            <v>POT. UNIT. (kW)</v>
          </cell>
          <cell r="C29" t="str">
            <v>POT. UNIT. (CV)</v>
          </cell>
          <cell r="D29" t="str">
            <v>T I P O</v>
          </cell>
          <cell r="E29" t="str">
            <v>POT-M (KW)</v>
          </cell>
          <cell r="F29" t="str">
            <v>FP- M</v>
          </cell>
          <cell r="G29" t="str">
            <v>QTDE.</v>
          </cell>
          <cell r="H29" t="str">
            <v>PÓLOS</v>
          </cell>
          <cell r="I29" t="str">
            <v>F.D.</v>
          </cell>
          <cell r="J29" t="str">
            <v>F.P.</v>
          </cell>
          <cell r="K29" t="str">
            <v>POT. INSTALADA (kW)</v>
          </cell>
          <cell r="L29" t="str">
            <v>POT. INSTALADA (kVA)</v>
          </cell>
          <cell r="M29" t="str">
            <v>POT. DEMANDADA (kW)</v>
          </cell>
          <cell r="N29" t="str">
            <v>POT. DEMANDADA (kVA)</v>
          </cell>
        </row>
        <row r="30">
          <cell r="A30" t="str">
            <v>ELEVADORES SUBSOLO</v>
          </cell>
          <cell r="B30">
            <v>20</v>
          </cell>
          <cell r="E30" t="e">
            <v>#N/A</v>
          </cell>
          <cell r="F30" t="e">
            <v>#N/A</v>
          </cell>
          <cell r="G30">
            <v>2</v>
          </cell>
          <cell r="I30">
            <v>0</v>
          </cell>
          <cell r="J30">
            <v>0.8</v>
          </cell>
          <cell r="K30">
            <v>40</v>
          </cell>
          <cell r="L30">
            <v>50</v>
          </cell>
          <cell r="M30">
            <v>0</v>
          </cell>
          <cell r="N30">
            <v>0</v>
          </cell>
        </row>
        <row r="31">
          <cell r="A31" t="str">
            <v>ILUMINAÇÃO E COMANDO ELEVADORES SUBSOLO</v>
          </cell>
          <cell r="B31">
            <v>1.3</v>
          </cell>
          <cell r="E31" t="e">
            <v>#N/A</v>
          </cell>
          <cell r="F31" t="e">
            <v>#N/A</v>
          </cell>
          <cell r="G31">
            <v>1</v>
          </cell>
          <cell r="I31">
            <v>0.74</v>
          </cell>
          <cell r="J31">
            <v>0.8</v>
          </cell>
          <cell r="K31">
            <v>1.3</v>
          </cell>
          <cell r="L31">
            <v>1.625</v>
          </cell>
          <cell r="M31">
            <v>0.96199999999999997</v>
          </cell>
          <cell r="N31">
            <v>1.2024999999999999</v>
          </cell>
        </row>
        <row r="32">
          <cell r="A32" t="str">
            <v>ELEVADORES GARAGEM</v>
          </cell>
          <cell r="B32">
            <v>20</v>
          </cell>
          <cell r="E32" t="e">
            <v>#N/A</v>
          </cell>
          <cell r="F32" t="e">
            <v>#N/A</v>
          </cell>
          <cell r="G32">
            <v>2</v>
          </cell>
          <cell r="I32">
            <v>0.74</v>
          </cell>
          <cell r="J32">
            <v>0.8</v>
          </cell>
          <cell r="K32">
            <v>40</v>
          </cell>
          <cell r="L32">
            <v>50</v>
          </cell>
          <cell r="M32">
            <v>29.6</v>
          </cell>
          <cell r="N32">
            <v>37</v>
          </cell>
        </row>
        <row r="33">
          <cell r="A33" t="str">
            <v>ILUMINAÇÃO E COMANDO ELEVADORES GARAGEM</v>
          </cell>
          <cell r="B33">
            <v>1.3</v>
          </cell>
          <cell r="E33" t="e">
            <v>#N/A</v>
          </cell>
          <cell r="F33" t="e">
            <v>#N/A</v>
          </cell>
          <cell r="G33">
            <v>1</v>
          </cell>
          <cell r="I33">
            <v>0</v>
          </cell>
          <cell r="J33">
            <v>0.8</v>
          </cell>
          <cell r="K33">
            <v>1.3</v>
          </cell>
          <cell r="L33">
            <v>1.625</v>
          </cell>
          <cell r="M33">
            <v>0</v>
          </cell>
          <cell r="N33">
            <v>0</v>
          </cell>
        </row>
        <row r="34">
          <cell r="A34" t="str">
            <v>ELEVADORES ZONA BAIXA</v>
          </cell>
          <cell r="B34">
            <v>50</v>
          </cell>
          <cell r="E34" t="e">
            <v>#N/A</v>
          </cell>
          <cell r="F34" t="e">
            <v>#N/A</v>
          </cell>
          <cell r="G34">
            <v>8</v>
          </cell>
          <cell r="I34">
            <v>0.125</v>
          </cell>
          <cell r="J34">
            <v>0.8</v>
          </cell>
          <cell r="K34">
            <v>400</v>
          </cell>
          <cell r="L34">
            <v>500</v>
          </cell>
          <cell r="M34">
            <v>50</v>
          </cell>
          <cell r="N34">
            <v>62.5</v>
          </cell>
        </row>
        <row r="35">
          <cell r="A35" t="str">
            <v>ILUMINAÇÃO E COMANDO ELEVADORES ZONA BAIXA</v>
          </cell>
          <cell r="B35">
            <v>3</v>
          </cell>
          <cell r="E35" t="e">
            <v>#N/A</v>
          </cell>
          <cell r="F35" t="e">
            <v>#N/A</v>
          </cell>
          <cell r="G35">
            <v>1</v>
          </cell>
          <cell r="I35">
            <v>0.1</v>
          </cell>
          <cell r="J35">
            <v>0.8</v>
          </cell>
          <cell r="K35">
            <v>3</v>
          </cell>
          <cell r="L35">
            <v>3.75</v>
          </cell>
          <cell r="M35">
            <v>0.30000000000000004</v>
          </cell>
          <cell r="N35">
            <v>0.375</v>
          </cell>
        </row>
        <row r="36">
          <cell r="A36" t="str">
            <v>QD-B1-3S-AC</v>
          </cell>
          <cell r="B36">
            <v>140.32509426511928</v>
          </cell>
          <cell r="E36" t="e">
            <v>#N/A</v>
          </cell>
          <cell r="F36" t="e">
            <v>#N/A</v>
          </cell>
          <cell r="G36">
            <v>1</v>
          </cell>
          <cell r="I36">
            <v>0</v>
          </cell>
          <cell r="J36">
            <v>0.77296462798671983</v>
          </cell>
          <cell r="K36">
            <v>140.32509426511928</v>
          </cell>
          <cell r="L36">
            <v>181.54141752982022</v>
          </cell>
          <cell r="M36">
            <v>0</v>
          </cell>
          <cell r="N36">
            <v>0</v>
          </cell>
        </row>
        <row r="37">
          <cell r="A37" t="str">
            <v>VENTILAÇÃO</v>
          </cell>
          <cell r="B37">
            <v>0.56488549618320616</v>
          </cell>
          <cell r="C37">
            <v>0.5</v>
          </cell>
          <cell r="D37" t="str">
            <v>C</v>
          </cell>
          <cell r="E37">
            <v>0.56488549618320616</v>
          </cell>
          <cell r="F37">
            <v>0.73</v>
          </cell>
          <cell r="G37">
            <v>1</v>
          </cell>
          <cell r="I37">
            <v>0</v>
          </cell>
          <cell r="J37">
            <v>0.73</v>
          </cell>
          <cell r="K37">
            <v>0.56488549618320616</v>
          </cell>
          <cell r="L37">
            <v>0.77381574819617283</v>
          </cell>
          <cell r="M37">
            <v>0</v>
          </cell>
          <cell r="N37">
            <v>0</v>
          </cell>
        </row>
        <row r="38">
          <cell r="A38" t="str">
            <v>VENTILAÇÃO</v>
          </cell>
          <cell r="B38">
            <v>0.80291970802919721</v>
          </cell>
          <cell r="C38">
            <v>0.75</v>
          </cell>
          <cell r="D38" t="str">
            <v>C</v>
          </cell>
          <cell r="E38">
            <v>0.80291970802919721</v>
          </cell>
          <cell r="F38">
            <v>0.77</v>
          </cell>
          <cell r="G38">
            <v>1</v>
          </cell>
          <cell r="I38">
            <v>0</v>
          </cell>
          <cell r="J38">
            <v>0.77</v>
          </cell>
          <cell r="K38">
            <v>0.80291970802919721</v>
          </cell>
          <cell r="L38">
            <v>1.0427528675703859</v>
          </cell>
          <cell r="M38">
            <v>0</v>
          </cell>
          <cell r="N38">
            <v>0</v>
          </cell>
        </row>
        <row r="39">
          <cell r="A39" t="str">
            <v>VENTILAÇÃO</v>
          </cell>
          <cell r="B39">
            <v>1.8987341772151898</v>
          </cell>
          <cell r="C39">
            <v>2</v>
          </cell>
          <cell r="D39" t="str">
            <v>C</v>
          </cell>
          <cell r="E39">
            <v>1.8987341772151898</v>
          </cell>
          <cell r="F39">
            <v>0.82</v>
          </cell>
          <cell r="G39">
            <v>1</v>
          </cell>
          <cell r="I39">
            <v>0</v>
          </cell>
          <cell r="J39">
            <v>0.82</v>
          </cell>
          <cell r="K39">
            <v>1.8987341772151898</v>
          </cell>
          <cell r="L39">
            <v>2.3155294844087684</v>
          </cell>
          <cell r="M39">
            <v>0</v>
          </cell>
          <cell r="N39">
            <v>0</v>
          </cell>
        </row>
        <row r="40">
          <cell r="A40" t="str">
            <v>FANCOIL</v>
          </cell>
          <cell r="B40">
            <v>6.3805104408352662</v>
          </cell>
          <cell r="C40">
            <v>7.5</v>
          </cell>
          <cell r="D40" t="str">
            <v>C</v>
          </cell>
          <cell r="E40">
            <v>6.3805104408352662</v>
          </cell>
          <cell r="F40">
            <v>0.8</v>
          </cell>
          <cell r="G40">
            <v>2</v>
          </cell>
          <cell r="I40">
            <v>0</v>
          </cell>
          <cell r="J40">
            <v>0.8</v>
          </cell>
          <cell r="K40">
            <v>12.761020881670532</v>
          </cell>
          <cell r="L40">
            <v>15.951276102088165</v>
          </cell>
          <cell r="M40">
            <v>0</v>
          </cell>
          <cell r="N40">
            <v>0</v>
          </cell>
        </row>
        <row r="41">
          <cell r="A41" t="str">
            <v>UNIDADE CONDENSADORA</v>
          </cell>
          <cell r="B41">
            <v>43.4</v>
          </cell>
          <cell r="G41">
            <v>1</v>
          </cell>
          <cell r="I41">
            <v>0</v>
          </cell>
          <cell r="J41">
            <v>0.8</v>
          </cell>
          <cell r="K41">
            <v>43.4</v>
          </cell>
          <cell r="L41">
            <v>54.249999999999993</v>
          </cell>
          <cell r="M41">
            <v>0</v>
          </cell>
          <cell r="N41">
            <v>0</v>
          </cell>
        </row>
        <row r="42">
          <cell r="A42" t="str">
            <v>FANCOIL ESCRITÓRIOS</v>
          </cell>
          <cell r="B42">
            <v>8.6705202312138727</v>
          </cell>
          <cell r="C42">
            <v>10</v>
          </cell>
          <cell r="D42" t="str">
            <v>C</v>
          </cell>
          <cell r="E42">
            <v>8.6705202312138727</v>
          </cell>
          <cell r="F42">
            <v>0.85</v>
          </cell>
          <cell r="G42">
            <v>32</v>
          </cell>
          <cell r="I42">
            <v>0</v>
          </cell>
          <cell r="J42">
            <v>0.85</v>
          </cell>
          <cell r="K42">
            <v>277.45664739884393</v>
          </cell>
          <cell r="L42">
            <v>326.41958517511051</v>
          </cell>
          <cell r="M42">
            <v>0</v>
          </cell>
          <cell r="N42">
            <v>0</v>
          </cell>
        </row>
        <row r="43">
          <cell r="A43" t="str">
            <v>ILUMINAÇÃO, TOMADAS E AR CONDICIONADO FAST FOOD</v>
          </cell>
          <cell r="B43">
            <v>258.76900000000001</v>
          </cell>
          <cell r="G43">
            <v>1</v>
          </cell>
          <cell r="I43">
            <v>0</v>
          </cell>
          <cell r="J43">
            <v>0.9</v>
          </cell>
          <cell r="K43">
            <v>258.76900000000001</v>
          </cell>
          <cell r="L43">
            <v>287.52111111111111</v>
          </cell>
          <cell r="M43">
            <v>0</v>
          </cell>
          <cell r="N43">
            <v>0</v>
          </cell>
        </row>
        <row r="44">
          <cell r="A44" t="str">
            <v>BOMBA DE RECALQUE DE ÁGUA FRIA</v>
          </cell>
          <cell r="B44">
            <v>20.670391061452513</v>
          </cell>
          <cell r="C44">
            <v>25</v>
          </cell>
          <cell r="D44" t="str">
            <v>H</v>
          </cell>
          <cell r="E44">
            <v>20.670391061452513</v>
          </cell>
          <cell r="F44">
            <v>0.85</v>
          </cell>
          <cell r="G44">
            <v>2</v>
          </cell>
          <cell r="I44">
            <v>0</v>
          </cell>
          <cell r="J44">
            <v>0.85</v>
          </cell>
          <cell r="K44">
            <v>41.340782122905026</v>
          </cell>
          <cell r="L44">
            <v>48.636214262241211</v>
          </cell>
          <cell r="M44">
            <v>0</v>
          </cell>
          <cell r="N44">
            <v>0</v>
          </cell>
        </row>
        <row r="45">
          <cell r="A45" t="str">
            <v>BOMBA DE RECALQUE DE ÁGUAS PLUVIAIS</v>
          </cell>
          <cell r="B45">
            <v>8.6705202312138727</v>
          </cell>
          <cell r="C45">
            <v>10</v>
          </cell>
          <cell r="D45" t="str">
            <v>H</v>
          </cell>
          <cell r="E45">
            <v>8.6705202312138727</v>
          </cell>
          <cell r="F45">
            <v>0.85</v>
          </cell>
          <cell r="G45">
            <v>6</v>
          </cell>
          <cell r="I45">
            <v>0</v>
          </cell>
          <cell r="J45">
            <v>0.85</v>
          </cell>
          <cell r="K45">
            <v>52.02312138728324</v>
          </cell>
          <cell r="L45">
            <v>61.203672220333225</v>
          </cell>
          <cell r="M45">
            <v>0</v>
          </cell>
          <cell r="N45">
            <v>0</v>
          </cell>
        </row>
        <row r="46">
          <cell r="A46" t="str">
            <v>BOMBA DE RECALQUE DE ESGOTO</v>
          </cell>
          <cell r="B46">
            <v>8.6705202312138727</v>
          </cell>
          <cell r="C46">
            <v>10</v>
          </cell>
          <cell r="D46" t="str">
            <v>H</v>
          </cell>
          <cell r="E46">
            <v>8.6705202312138727</v>
          </cell>
          <cell r="F46">
            <v>0.85</v>
          </cell>
          <cell r="G46">
            <v>6</v>
          </cell>
          <cell r="I46">
            <v>0</v>
          </cell>
          <cell r="J46">
            <v>0.85</v>
          </cell>
          <cell r="K46">
            <v>52.02312138728324</v>
          </cell>
          <cell r="L46">
            <v>61.203672220333225</v>
          </cell>
          <cell r="M46">
            <v>0</v>
          </cell>
          <cell r="N46">
            <v>0</v>
          </cell>
        </row>
        <row r="47">
          <cell r="A47" t="str">
            <v>BOMBA DE RECALQUE DE REUSO</v>
          </cell>
          <cell r="B47">
            <v>1.0135135135135136</v>
          </cell>
          <cell r="C47">
            <v>1</v>
          </cell>
          <cell r="D47" t="str">
            <v>H</v>
          </cell>
          <cell r="E47">
            <v>1.0135135135135136</v>
          </cell>
          <cell r="F47">
            <v>0.78</v>
          </cell>
          <cell r="G47">
            <v>2</v>
          </cell>
          <cell r="I47">
            <v>0</v>
          </cell>
          <cell r="J47">
            <v>0.78</v>
          </cell>
          <cell r="K47">
            <v>2.0270270270270272</v>
          </cell>
          <cell r="L47">
            <v>2.5987525987525988</v>
          </cell>
          <cell r="M47">
            <v>0</v>
          </cell>
          <cell r="N47">
            <v>0</v>
          </cell>
        </row>
        <row r="48">
          <cell r="A48" t="str">
            <v>BOMBA DE RECALQUE DO POÇO DE RETARDO</v>
          </cell>
          <cell r="B48">
            <v>1.0135135135135136</v>
          </cell>
          <cell r="C48">
            <v>1</v>
          </cell>
          <cell r="D48" t="str">
            <v>H</v>
          </cell>
          <cell r="E48">
            <v>1.0135135135135136</v>
          </cell>
          <cell r="F48">
            <v>0.78</v>
          </cell>
          <cell r="G48">
            <v>2</v>
          </cell>
          <cell r="I48">
            <v>0</v>
          </cell>
          <cell r="J48">
            <v>0.78</v>
          </cell>
          <cell r="K48">
            <v>2.0270270270270272</v>
          </cell>
          <cell r="L48">
            <v>2.5987525987525988</v>
          </cell>
          <cell r="M48">
            <v>0</v>
          </cell>
          <cell r="N48">
            <v>0</v>
          </cell>
        </row>
        <row r="49">
          <cell r="A49" t="str">
            <v>ESCADA ROLANTE</v>
          </cell>
          <cell r="B49">
            <v>10</v>
          </cell>
          <cell r="G49">
            <v>2</v>
          </cell>
          <cell r="I49">
            <v>0</v>
          </cell>
          <cell r="J49">
            <v>0.8</v>
          </cell>
          <cell r="K49">
            <v>20</v>
          </cell>
          <cell r="L49">
            <v>25</v>
          </cell>
          <cell r="M49">
            <v>0</v>
          </cell>
          <cell r="N49">
            <v>0</v>
          </cell>
        </row>
        <row r="50">
          <cell r="A50" t="str">
            <v>TOTAL</v>
          </cell>
          <cell r="I50">
            <v>5.8131468987100983E-2</v>
          </cell>
          <cell r="J50">
            <v>0.79999999999999993</v>
          </cell>
          <cell r="K50">
            <v>1391.0193808785871</v>
          </cell>
          <cell r="L50">
            <v>1678.056551918718</v>
          </cell>
          <cell r="M50">
            <v>80.861999999999995</v>
          </cell>
          <cell r="N50">
            <v>101.0775</v>
          </cell>
        </row>
        <row r="52">
          <cell r="I52" t="str">
            <v>COM O PAINEL DE SEGURANÇA EM FUNCIONAMENTO</v>
          </cell>
        </row>
        <row r="53">
          <cell r="A53" t="str">
            <v>RESUMO GERAL:</v>
          </cell>
          <cell r="B53" t="str">
            <v>kW</v>
          </cell>
          <cell r="C53" t="str">
            <v>kVA</v>
          </cell>
          <cell r="I53" t="str">
            <v>kW</v>
          </cell>
          <cell r="J53" t="str">
            <v>kVA</v>
          </cell>
        </row>
        <row r="54">
          <cell r="A54" t="str">
            <v>DEMANDAS</v>
          </cell>
          <cell r="B54">
            <v>80.861999999999995</v>
          </cell>
          <cell r="C54">
            <v>101.0775</v>
          </cell>
          <cell r="I54">
            <v>442.08736295026449</v>
          </cell>
          <cell r="J54">
            <v>529.01118759655708</v>
          </cell>
        </row>
        <row r="55">
          <cell r="A55" t="str">
            <v>RESERVA     (%)</v>
          </cell>
          <cell r="B55">
            <v>0.2</v>
          </cell>
          <cell r="I55">
            <v>0</v>
          </cell>
        </row>
        <row r="56">
          <cell r="A56" t="str">
            <v>FATOR DE SIMULTANEIDADE</v>
          </cell>
          <cell r="B56">
            <v>1</v>
          </cell>
          <cell r="I56">
            <v>1</v>
          </cell>
        </row>
        <row r="58">
          <cell r="A58" t="str">
            <v xml:space="preserve">DEMANDA FINAL </v>
          </cell>
          <cell r="B58">
            <v>97.034399999999991</v>
          </cell>
          <cell r="C58">
            <v>121.29299999999999</v>
          </cell>
          <cell r="I58">
            <v>442.08736295026449</v>
          </cell>
          <cell r="J58">
            <v>529.01118759655708</v>
          </cell>
        </row>
        <row r="60">
          <cell r="A60" t="str">
            <v>TENSÃO (V)</v>
          </cell>
          <cell r="B60">
            <v>380</v>
          </cell>
          <cell r="C60" t="str">
            <v>V</v>
          </cell>
          <cell r="I60">
            <v>380</v>
          </cell>
          <cell r="J60" t="str">
            <v>V</v>
          </cell>
        </row>
        <row r="61">
          <cell r="A61" t="str">
            <v>CORRENTE (A)</v>
          </cell>
          <cell r="B61">
            <v>184.28564789688755</v>
          </cell>
          <cell r="C61" t="str">
            <v>A</v>
          </cell>
          <cell r="I61">
            <v>803.74934621893647</v>
          </cell>
          <cell r="J61" t="str">
            <v>A</v>
          </cell>
        </row>
        <row r="62">
          <cell r="A62" t="str">
            <v>DISJUNTOR GERAL</v>
          </cell>
          <cell r="B62">
            <v>2500</v>
          </cell>
          <cell r="C62" t="str">
            <v>A</v>
          </cell>
          <cell r="I62">
            <v>2500</v>
          </cell>
          <cell r="J62" t="str">
            <v>A</v>
          </cell>
        </row>
        <row r="64">
          <cell r="A64" t="str">
            <v>TRANSFORMADOR DE 1500KVA</v>
          </cell>
        </row>
        <row r="69">
          <cell r="A69" t="str">
            <v>PBT-SEG EM EMERGÊNCIA</v>
          </cell>
        </row>
        <row r="71">
          <cell r="A71" t="str">
            <v>EM REGIME NORMAL</v>
          </cell>
        </row>
        <row r="72">
          <cell r="A72" t="str">
            <v>FINALIDADE</v>
          </cell>
          <cell r="B72" t="str">
            <v>POT. UNIT. (kW)</v>
          </cell>
          <cell r="C72" t="str">
            <v>POT. UNIT. (CV)</v>
          </cell>
          <cell r="D72" t="str">
            <v>T I P O</v>
          </cell>
          <cell r="E72" t="str">
            <v>POT-M (KW)</v>
          </cell>
          <cell r="F72" t="str">
            <v>FP- M</v>
          </cell>
          <cell r="G72" t="str">
            <v>QTDE.</v>
          </cell>
          <cell r="H72" t="str">
            <v>PÓLOS</v>
          </cell>
          <cell r="I72" t="str">
            <v>F.D.</v>
          </cell>
          <cell r="J72" t="str">
            <v>F.P.</v>
          </cell>
          <cell r="K72" t="str">
            <v>POT. INSTALADA (kW)</v>
          </cell>
          <cell r="L72" t="str">
            <v>POT. INSTALADA (kVA)</v>
          </cell>
          <cell r="M72" t="str">
            <v>POT. DEMANDADA (kW)</v>
          </cell>
          <cell r="N72" t="str">
            <v>POT. DEMANDADA (kVA)</v>
          </cell>
        </row>
        <row r="73">
          <cell r="A73" t="str">
            <v>ELEVADOR DE SEGUANÇA</v>
          </cell>
          <cell r="B73">
            <v>35</v>
          </cell>
          <cell r="E73" t="e">
            <v>#N/A</v>
          </cell>
          <cell r="F73" t="e">
            <v>#N/A</v>
          </cell>
          <cell r="G73">
            <v>1</v>
          </cell>
          <cell r="I73">
            <v>1</v>
          </cell>
          <cell r="J73">
            <v>0.8</v>
          </cell>
          <cell r="K73">
            <v>35</v>
          </cell>
          <cell r="L73">
            <v>43.75</v>
          </cell>
          <cell r="M73">
            <v>35</v>
          </cell>
          <cell r="N73">
            <v>43.75</v>
          </cell>
        </row>
        <row r="74">
          <cell r="A74" t="str">
            <v>ILUMINAÇÃO E COMANDO ELEVADORE DE SEGURANÇA</v>
          </cell>
          <cell r="B74">
            <v>3</v>
          </cell>
          <cell r="E74" t="e">
            <v>#N/A</v>
          </cell>
          <cell r="F74" t="e">
            <v>#N/A</v>
          </cell>
          <cell r="G74">
            <v>1</v>
          </cell>
          <cell r="I74">
            <v>1</v>
          </cell>
          <cell r="J74">
            <v>0.8</v>
          </cell>
          <cell r="K74">
            <v>3</v>
          </cell>
          <cell r="L74">
            <v>3.75</v>
          </cell>
          <cell r="M74">
            <v>3</v>
          </cell>
          <cell r="N74">
            <v>3.75</v>
          </cell>
        </row>
        <row r="75">
          <cell r="A75" t="str">
            <v>PRESSURIZAÇÃO ESCADA 5SS</v>
          </cell>
          <cell r="B75">
            <v>6.3805104408352662</v>
          </cell>
          <cell r="C75">
            <v>7.5</v>
          </cell>
          <cell r="D75" t="str">
            <v>C</v>
          </cell>
          <cell r="E75">
            <v>6.3805104408352662</v>
          </cell>
          <cell r="F75">
            <v>0.8</v>
          </cell>
          <cell r="G75">
            <v>4</v>
          </cell>
          <cell r="I75">
            <v>0</v>
          </cell>
          <cell r="J75">
            <v>0.8</v>
          </cell>
          <cell r="K75">
            <v>25.522041763341065</v>
          </cell>
          <cell r="L75">
            <v>31.902552204176331</v>
          </cell>
          <cell r="M75">
            <v>0</v>
          </cell>
          <cell r="N75">
            <v>0</v>
          </cell>
        </row>
        <row r="76">
          <cell r="A76" t="str">
            <v>PRESSURIZAÇÃO ESCADA 3SS</v>
          </cell>
          <cell r="B76">
            <v>8.6705202312138727</v>
          </cell>
          <cell r="C76">
            <v>10</v>
          </cell>
          <cell r="D76" t="str">
            <v>C</v>
          </cell>
          <cell r="E76">
            <v>8.6705202312138727</v>
          </cell>
          <cell r="F76">
            <v>0.85</v>
          </cell>
          <cell r="G76">
            <v>2</v>
          </cell>
          <cell r="I76">
            <v>0</v>
          </cell>
          <cell r="J76">
            <v>0.85</v>
          </cell>
          <cell r="K76">
            <v>17.341040462427745</v>
          </cell>
          <cell r="L76">
            <v>20.401224073444407</v>
          </cell>
          <cell r="M76">
            <v>0</v>
          </cell>
          <cell r="N76">
            <v>0</v>
          </cell>
        </row>
        <row r="77">
          <cell r="A77" t="str">
            <v>PRESSURIZAÇÃO ESCADA 1SS</v>
          </cell>
          <cell r="B77">
            <v>16.930022573363431</v>
          </cell>
          <cell r="C77">
            <v>20</v>
          </cell>
          <cell r="D77" t="str">
            <v>C</v>
          </cell>
          <cell r="E77">
            <v>16.930022573363431</v>
          </cell>
          <cell r="F77">
            <v>0.84</v>
          </cell>
          <cell r="G77">
            <v>5</v>
          </cell>
          <cell r="I77">
            <v>0</v>
          </cell>
          <cell r="J77">
            <v>0.84</v>
          </cell>
          <cell r="K77">
            <v>84.650112866817153</v>
          </cell>
          <cell r="L77">
            <v>100.77394388906805</v>
          </cell>
          <cell r="M77">
            <v>0</v>
          </cell>
          <cell r="N77">
            <v>0</v>
          </cell>
        </row>
        <row r="78">
          <cell r="A78" t="str">
            <v>EXAUSTÃO DE FUMAÇA</v>
          </cell>
          <cell r="B78">
            <v>16.930022573363431</v>
          </cell>
          <cell r="C78">
            <v>20</v>
          </cell>
          <cell r="D78" t="str">
            <v>C</v>
          </cell>
          <cell r="E78">
            <v>16.930022573363431</v>
          </cell>
          <cell r="F78">
            <v>0.84</v>
          </cell>
          <cell r="G78">
            <v>2</v>
          </cell>
          <cell r="I78">
            <v>0</v>
          </cell>
          <cell r="J78">
            <v>0.84</v>
          </cell>
          <cell r="K78">
            <v>33.860045146726861</v>
          </cell>
          <cell r="L78">
            <v>40.309577555627214</v>
          </cell>
          <cell r="M78">
            <v>0</v>
          </cell>
          <cell r="N78">
            <v>0</v>
          </cell>
        </row>
        <row r="79">
          <cell r="A79" t="str">
            <v>ELEVADOR DE SEGUANÇA</v>
          </cell>
          <cell r="B79">
            <v>35</v>
          </cell>
          <cell r="E79" t="e">
            <v>#N/A</v>
          </cell>
          <cell r="F79" t="e">
            <v>#N/A</v>
          </cell>
          <cell r="G79">
            <v>1</v>
          </cell>
          <cell r="I79">
            <v>1</v>
          </cell>
          <cell r="J79">
            <v>0.8</v>
          </cell>
          <cell r="K79">
            <v>35</v>
          </cell>
          <cell r="L79">
            <v>43.75</v>
          </cell>
          <cell r="M79">
            <v>35</v>
          </cell>
          <cell r="N79">
            <v>43.75</v>
          </cell>
        </row>
        <row r="80">
          <cell r="A80" t="str">
            <v>ILUMINAÇÃO E COMANDO ELEVADORE DE SEGURANÇA</v>
          </cell>
          <cell r="B80">
            <v>3</v>
          </cell>
          <cell r="E80" t="e">
            <v>#N/A</v>
          </cell>
          <cell r="F80" t="e">
            <v>#N/A</v>
          </cell>
          <cell r="G80">
            <v>1</v>
          </cell>
          <cell r="I80">
            <v>1</v>
          </cell>
          <cell r="J80">
            <v>0.8</v>
          </cell>
          <cell r="K80">
            <v>3</v>
          </cell>
          <cell r="L80">
            <v>3.75</v>
          </cell>
          <cell r="M80">
            <v>3</v>
          </cell>
          <cell r="N80">
            <v>3.75</v>
          </cell>
        </row>
        <row r="81">
          <cell r="A81" t="str">
            <v>PRESSURIZAÇÃO ESCADA 5SS</v>
          </cell>
          <cell r="B81">
            <v>6.3805104408352662</v>
          </cell>
          <cell r="C81">
            <v>7.5</v>
          </cell>
          <cell r="D81" t="str">
            <v>C</v>
          </cell>
          <cell r="E81">
            <v>6.3805104408352662</v>
          </cell>
          <cell r="F81">
            <v>0.8</v>
          </cell>
          <cell r="G81">
            <v>4</v>
          </cell>
          <cell r="I81">
            <v>0</v>
          </cell>
          <cell r="J81">
            <v>0.8</v>
          </cell>
          <cell r="K81">
            <v>25.522041763341065</v>
          </cell>
          <cell r="L81">
            <v>31.902552204176331</v>
          </cell>
          <cell r="M81">
            <v>0</v>
          </cell>
          <cell r="N81">
            <v>0</v>
          </cell>
        </row>
        <row r="82">
          <cell r="A82" t="str">
            <v>PRESSURIZAÇÃO ESCADA 3SS</v>
          </cell>
          <cell r="B82">
            <v>8.6705202312138727</v>
          </cell>
          <cell r="C82">
            <v>10</v>
          </cell>
          <cell r="D82" t="str">
            <v>C</v>
          </cell>
          <cell r="E82">
            <v>8.6705202312138727</v>
          </cell>
          <cell r="F82">
            <v>0.85</v>
          </cell>
          <cell r="G82">
            <v>2</v>
          </cell>
          <cell r="I82">
            <v>0</v>
          </cell>
          <cell r="J82">
            <v>0.85</v>
          </cell>
          <cell r="K82">
            <v>17.341040462427745</v>
          </cell>
          <cell r="L82">
            <v>20.401224073444407</v>
          </cell>
          <cell r="M82">
            <v>0</v>
          </cell>
          <cell r="N82">
            <v>0</v>
          </cell>
        </row>
        <row r="83">
          <cell r="A83" t="str">
            <v>PRESSURIZAÇÃO ESCADA 1SS</v>
          </cell>
          <cell r="B83">
            <v>16.930022573363431</v>
          </cell>
          <cell r="C83">
            <v>20</v>
          </cell>
          <cell r="D83" t="str">
            <v>C</v>
          </cell>
          <cell r="E83">
            <v>16.930022573363431</v>
          </cell>
          <cell r="F83">
            <v>0.84</v>
          </cell>
          <cell r="G83">
            <v>5</v>
          </cell>
          <cell r="I83">
            <v>0</v>
          </cell>
          <cell r="J83">
            <v>0.84</v>
          </cell>
          <cell r="K83">
            <v>84.650112866817153</v>
          </cell>
          <cell r="L83">
            <v>100.77394388906805</v>
          </cell>
          <cell r="M83">
            <v>0</v>
          </cell>
          <cell r="N83">
            <v>0</v>
          </cell>
        </row>
        <row r="84">
          <cell r="A84" t="str">
            <v>EXAUSTÃO DE FUMAÇA</v>
          </cell>
          <cell r="B84">
            <v>16.930022573363431</v>
          </cell>
          <cell r="C84">
            <v>20</v>
          </cell>
          <cell r="D84" t="str">
            <v>C</v>
          </cell>
          <cell r="E84">
            <v>16.930022573363431</v>
          </cell>
          <cell r="F84">
            <v>0.84</v>
          </cell>
          <cell r="G84">
            <v>2</v>
          </cell>
          <cell r="I84">
            <v>0</v>
          </cell>
          <cell r="J84">
            <v>0.84</v>
          </cell>
          <cell r="K84">
            <v>33.860045146726861</v>
          </cell>
          <cell r="L84">
            <v>40.309577555627214</v>
          </cell>
          <cell r="M84">
            <v>0</v>
          </cell>
          <cell r="N84">
            <v>0</v>
          </cell>
        </row>
        <row r="85">
          <cell r="A85" t="str">
            <v>BOMBA DE RECALQUE DE ÓLEO DIESEL</v>
          </cell>
          <cell r="B85">
            <v>2.7500000000000004</v>
          </cell>
          <cell r="C85">
            <v>3</v>
          </cell>
          <cell r="D85" t="str">
            <v>H</v>
          </cell>
          <cell r="E85">
            <v>2.7500000000000004</v>
          </cell>
          <cell r="F85">
            <v>0.77</v>
          </cell>
          <cell r="G85">
            <v>2</v>
          </cell>
          <cell r="I85">
            <v>0.5</v>
          </cell>
          <cell r="J85">
            <v>0.77</v>
          </cell>
          <cell r="K85">
            <v>5.5000000000000009</v>
          </cell>
          <cell r="L85">
            <v>7.1428571428571441</v>
          </cell>
          <cell r="M85">
            <v>2.7500000000000004</v>
          </cell>
          <cell r="N85">
            <v>3.5714285714285721</v>
          </cell>
        </row>
        <row r="86">
          <cell r="A86" t="str">
            <v>ILUMINAÇÃO E TOMADAS GERADOR</v>
          </cell>
          <cell r="B86">
            <v>11.67</v>
          </cell>
          <cell r="E86" t="e">
            <v>#N/A</v>
          </cell>
          <cell r="F86" t="e">
            <v>#N/A</v>
          </cell>
          <cell r="G86">
            <v>1</v>
          </cell>
          <cell r="I86">
            <v>0.9</v>
          </cell>
          <cell r="J86">
            <v>0.94</v>
          </cell>
          <cell r="K86">
            <v>11.67</v>
          </cell>
          <cell r="L86">
            <v>12.414893617021278</v>
          </cell>
          <cell r="M86">
            <v>10.503</v>
          </cell>
          <cell r="N86">
            <v>11.17340425531915</v>
          </cell>
        </row>
        <row r="87">
          <cell r="A87" t="str">
            <v>BOMBA DE INCÊNDIO JOCKEY</v>
          </cell>
          <cell r="B87">
            <v>4.3632075471698117</v>
          </cell>
          <cell r="C87">
            <v>5</v>
          </cell>
          <cell r="D87" t="str">
            <v>H</v>
          </cell>
          <cell r="E87">
            <v>4.3632075471698117</v>
          </cell>
          <cell r="F87">
            <v>0.83</v>
          </cell>
          <cell r="G87">
            <v>1</v>
          </cell>
          <cell r="I87">
            <v>1</v>
          </cell>
          <cell r="J87">
            <v>0.83</v>
          </cell>
          <cell r="K87">
            <v>4.3632075471698117</v>
          </cell>
          <cell r="L87">
            <v>5.2568765628551954</v>
          </cell>
          <cell r="M87">
            <v>4.3632075471698117</v>
          </cell>
          <cell r="N87">
            <v>5.2568765628551954</v>
          </cell>
        </row>
        <row r="88">
          <cell r="A88" t="str">
            <v>BOMBA DE INCÊNDIO PRINCIPAL</v>
          </cell>
          <cell r="B88">
            <v>119.56521739130434</v>
          </cell>
          <cell r="C88">
            <v>150</v>
          </cell>
          <cell r="D88" t="str">
            <v>H</v>
          </cell>
          <cell r="E88">
            <v>119.56521739130434</v>
          </cell>
          <cell r="F88">
            <v>0.86</v>
          </cell>
          <cell r="G88">
            <v>1</v>
          </cell>
          <cell r="I88">
            <v>0</v>
          </cell>
          <cell r="J88">
            <v>0.86</v>
          </cell>
          <cell r="K88">
            <v>119.56521739130434</v>
          </cell>
          <cell r="L88">
            <v>139.02932254802832</v>
          </cell>
          <cell r="M88">
            <v>0</v>
          </cell>
          <cell r="N88">
            <v>0</v>
          </cell>
        </row>
        <row r="89">
          <cell r="A89" t="str">
            <v>RETIFICADOR SUBESTAÇÃO</v>
          </cell>
          <cell r="B89">
            <v>10</v>
          </cell>
          <cell r="G89">
            <v>1</v>
          </cell>
          <cell r="I89">
            <v>1</v>
          </cell>
          <cell r="J89">
            <v>0.8</v>
          </cell>
          <cell r="K89">
            <v>10</v>
          </cell>
          <cell r="L89">
            <v>12.5</v>
          </cell>
          <cell r="M89">
            <v>10</v>
          </cell>
          <cell r="N89">
            <v>12.5</v>
          </cell>
        </row>
        <row r="90">
          <cell r="A90" t="str">
            <v>TOTAL</v>
          </cell>
          <cell r="I90">
            <v>0.18844624461614121</v>
          </cell>
          <cell r="J90">
            <v>0.81266524224042402</v>
          </cell>
          <cell r="K90">
            <v>549.84490541709977</v>
          </cell>
          <cell r="L90">
            <v>658.11854531539404</v>
          </cell>
          <cell r="M90">
            <v>103.61620754716981</v>
          </cell>
          <cell r="N90">
            <v>127.50170938960292</v>
          </cell>
        </row>
        <row r="92">
          <cell r="A92" t="str">
            <v>RESUMO GERAL:</v>
          </cell>
          <cell r="B92" t="str">
            <v>kW</v>
          </cell>
          <cell r="C92" t="str">
            <v>kVA</v>
          </cell>
        </row>
        <row r="93">
          <cell r="A93" t="str">
            <v>DEMANDAS</v>
          </cell>
          <cell r="B93">
            <v>103.61620754716981</v>
          </cell>
          <cell r="C93">
            <v>127.50170938960292</v>
          </cell>
        </row>
        <row r="94">
          <cell r="A94" t="str">
            <v>RESERVA     (%)</v>
          </cell>
          <cell r="B94">
            <v>0.2</v>
          </cell>
        </row>
        <row r="95">
          <cell r="A95" t="str">
            <v>FATOR DE SIMULTANEIDADE</v>
          </cell>
          <cell r="B95">
            <v>1</v>
          </cell>
        </row>
        <row r="97">
          <cell r="A97" t="str">
            <v xml:space="preserve">DEMANDA FINAL </v>
          </cell>
          <cell r="B97">
            <v>124.33944905660377</v>
          </cell>
          <cell r="C97">
            <v>153.00205126752351</v>
          </cell>
        </row>
        <row r="99">
          <cell r="A99" t="str">
            <v>TENSÃO (V)</v>
          </cell>
          <cell r="B99">
            <v>380</v>
          </cell>
          <cell r="C99" t="str">
            <v>V</v>
          </cell>
        </row>
        <row r="100">
          <cell r="A100" t="str">
            <v>CORRENTE (A)</v>
          </cell>
          <cell r="B100">
            <v>232.46256706807799</v>
          </cell>
          <cell r="C100" t="str">
            <v>A</v>
          </cell>
        </row>
        <row r="101">
          <cell r="A101" t="str">
            <v>DISJUNTOR GERAL</v>
          </cell>
          <cell r="B101">
            <v>1250</v>
          </cell>
          <cell r="C101" t="str">
            <v>A</v>
          </cell>
        </row>
        <row r="104">
          <cell r="A104" t="str">
            <v>EM FUNCIONAMENTO</v>
          </cell>
        </row>
        <row r="105">
          <cell r="A105" t="str">
            <v>FINALIDADE</v>
          </cell>
          <cell r="B105" t="str">
            <v>POT. UNIT. (kW)</v>
          </cell>
          <cell r="C105" t="str">
            <v>POT. UNIT. (CV)</v>
          </cell>
          <cell r="D105" t="str">
            <v>T I P O</v>
          </cell>
          <cell r="E105" t="str">
            <v>POT-M (KW)</v>
          </cell>
          <cell r="F105" t="str">
            <v>FP- M</v>
          </cell>
          <cell r="G105" t="str">
            <v>QTDE.</v>
          </cell>
          <cell r="H105" t="str">
            <v>PÓLOS</v>
          </cell>
          <cell r="I105" t="str">
            <v>F.D.</v>
          </cell>
          <cell r="J105" t="str">
            <v>F.P.</v>
          </cell>
          <cell r="K105" t="str">
            <v>POT. INSTALADA (kW)</v>
          </cell>
          <cell r="L105" t="str">
            <v>POT. INSTALADA (kVA)</v>
          </cell>
          <cell r="M105" t="str">
            <v>POT. DEMANDADA (kW)</v>
          </cell>
          <cell r="N105" t="str">
            <v>POT. DEMANDADA (kVA)</v>
          </cell>
        </row>
        <row r="106">
          <cell r="A106" t="str">
            <v>ELEVADOR DE SEGUANÇA</v>
          </cell>
          <cell r="B106">
            <v>35</v>
          </cell>
          <cell r="E106" t="e">
            <v>#N/A</v>
          </cell>
          <cell r="F106" t="e">
            <v>#N/A</v>
          </cell>
          <cell r="G106">
            <v>1</v>
          </cell>
          <cell r="I106">
            <v>1</v>
          </cell>
          <cell r="J106">
            <v>0.8</v>
          </cell>
          <cell r="K106">
            <v>35</v>
          </cell>
          <cell r="L106">
            <v>43.75</v>
          </cell>
          <cell r="M106">
            <v>35</v>
          </cell>
          <cell r="N106">
            <v>43.75</v>
          </cell>
        </row>
        <row r="107">
          <cell r="A107" t="str">
            <v>ILUMINAÇÃO E COMANDO ELEVADORE DE SEGURANÇA</v>
          </cell>
          <cell r="B107">
            <v>3</v>
          </cell>
          <cell r="E107" t="e">
            <v>#N/A</v>
          </cell>
          <cell r="F107" t="e">
            <v>#N/A</v>
          </cell>
          <cell r="G107">
            <v>1</v>
          </cell>
          <cell r="I107">
            <v>1</v>
          </cell>
          <cell r="J107">
            <v>0.8</v>
          </cell>
          <cell r="K107">
            <v>3</v>
          </cell>
          <cell r="L107">
            <v>3.75</v>
          </cell>
          <cell r="M107">
            <v>3</v>
          </cell>
          <cell r="N107">
            <v>3.75</v>
          </cell>
        </row>
        <row r="108">
          <cell r="A108" t="str">
            <v>PRESSURIZAÇÃO ESCADA 5SS</v>
          </cell>
          <cell r="B108">
            <v>6.3805104408352662</v>
          </cell>
          <cell r="C108">
            <v>7.5</v>
          </cell>
          <cell r="D108" t="str">
            <v>C</v>
          </cell>
          <cell r="E108">
            <v>6.3805104408352662</v>
          </cell>
          <cell r="F108">
            <v>0.8</v>
          </cell>
          <cell r="G108">
            <v>4</v>
          </cell>
          <cell r="I108">
            <v>0.5</v>
          </cell>
          <cell r="J108">
            <v>0.8</v>
          </cell>
          <cell r="K108">
            <v>25.522041763341065</v>
          </cell>
          <cell r="L108">
            <v>31.902552204176331</v>
          </cell>
          <cell r="M108">
            <v>12.761020881670532</v>
          </cell>
          <cell r="N108">
            <v>15.951276102088165</v>
          </cell>
        </row>
        <row r="109">
          <cell r="A109" t="str">
            <v>PRESSURIZAÇÃO ESCADA 3SS</v>
          </cell>
          <cell r="B109">
            <v>8.6705202312138727</v>
          </cell>
          <cell r="C109">
            <v>10</v>
          </cell>
          <cell r="D109" t="str">
            <v>C</v>
          </cell>
          <cell r="E109">
            <v>8.6705202312138727</v>
          </cell>
          <cell r="F109">
            <v>0.85</v>
          </cell>
          <cell r="G109">
            <v>2</v>
          </cell>
          <cell r="I109">
            <v>0.5</v>
          </cell>
          <cell r="J109">
            <v>0.85</v>
          </cell>
          <cell r="K109">
            <v>17.341040462427745</v>
          </cell>
          <cell r="L109">
            <v>20.401224073444407</v>
          </cell>
          <cell r="M109">
            <v>8.6705202312138727</v>
          </cell>
          <cell r="N109">
            <v>10.200612036722204</v>
          </cell>
        </row>
        <row r="110">
          <cell r="A110" t="str">
            <v>PRESSURIZAÇÃO ESCADA 1SS</v>
          </cell>
          <cell r="B110">
            <v>16.930022573363431</v>
          </cell>
          <cell r="C110">
            <v>20</v>
          </cell>
          <cell r="D110" t="str">
            <v>C</v>
          </cell>
          <cell r="E110">
            <v>16.930022573363431</v>
          </cell>
          <cell r="F110">
            <v>0.84</v>
          </cell>
          <cell r="G110">
            <v>5</v>
          </cell>
          <cell r="I110">
            <v>0.8</v>
          </cell>
          <cell r="J110">
            <v>0.84</v>
          </cell>
          <cell r="K110">
            <v>84.650112866817153</v>
          </cell>
          <cell r="L110">
            <v>100.77394388906805</v>
          </cell>
          <cell r="M110">
            <v>67.720090293453723</v>
          </cell>
          <cell r="N110">
            <v>80.619155111254443</v>
          </cell>
        </row>
        <row r="111">
          <cell r="A111" t="str">
            <v>EXAUSTÃO DE FUMAÇA</v>
          </cell>
          <cell r="B111">
            <v>16.930022573363431</v>
          </cell>
          <cell r="C111">
            <v>20</v>
          </cell>
          <cell r="D111" t="str">
            <v>C</v>
          </cell>
          <cell r="E111">
            <v>16.930022573363431</v>
          </cell>
          <cell r="F111">
            <v>0.84</v>
          </cell>
          <cell r="G111">
            <v>2</v>
          </cell>
          <cell r="I111">
            <v>1</v>
          </cell>
          <cell r="J111">
            <v>0.84</v>
          </cell>
          <cell r="K111">
            <v>33.860045146726861</v>
          </cell>
          <cell r="L111">
            <v>40.309577555627214</v>
          </cell>
          <cell r="M111">
            <v>33.860045146726861</v>
          </cell>
          <cell r="N111">
            <v>40.309577555627214</v>
          </cell>
        </row>
        <row r="112">
          <cell r="A112" t="str">
            <v>ELEVADOR DE SEGUANÇA</v>
          </cell>
          <cell r="B112">
            <v>35</v>
          </cell>
          <cell r="E112" t="e">
            <v>#N/A</v>
          </cell>
          <cell r="F112" t="e">
            <v>#N/A</v>
          </cell>
          <cell r="G112">
            <v>1</v>
          </cell>
          <cell r="I112">
            <v>1</v>
          </cell>
          <cell r="J112">
            <v>0.8</v>
          </cell>
          <cell r="K112">
            <v>35</v>
          </cell>
          <cell r="L112">
            <v>43.75</v>
          </cell>
          <cell r="M112">
            <v>35</v>
          </cell>
          <cell r="N112">
            <v>43.75</v>
          </cell>
        </row>
        <row r="113">
          <cell r="A113" t="str">
            <v>ILUMINAÇÃO E COMANDO ELEVADORE DE SEGURANÇA</v>
          </cell>
          <cell r="B113">
            <v>3</v>
          </cell>
          <cell r="E113" t="e">
            <v>#N/A</v>
          </cell>
          <cell r="F113" t="e">
            <v>#N/A</v>
          </cell>
          <cell r="G113">
            <v>1</v>
          </cell>
          <cell r="I113">
            <v>1</v>
          </cell>
          <cell r="J113">
            <v>0.8</v>
          </cell>
          <cell r="K113">
            <v>3</v>
          </cell>
          <cell r="L113">
            <v>3.75</v>
          </cell>
          <cell r="M113">
            <v>3</v>
          </cell>
          <cell r="N113">
            <v>3.75</v>
          </cell>
        </row>
        <row r="114">
          <cell r="A114" t="str">
            <v>PRESSURIZAÇÃO ESCADA 5SS</v>
          </cell>
          <cell r="B114">
            <v>6.3805104408352662</v>
          </cell>
          <cell r="C114">
            <v>7.5</v>
          </cell>
          <cell r="D114" t="str">
            <v>C</v>
          </cell>
          <cell r="E114">
            <v>6.3805104408352662</v>
          </cell>
          <cell r="F114">
            <v>0.8</v>
          </cell>
          <cell r="G114">
            <v>4</v>
          </cell>
          <cell r="I114">
            <v>0.5</v>
          </cell>
          <cell r="J114">
            <v>0.8</v>
          </cell>
          <cell r="K114">
            <v>25.522041763341065</v>
          </cell>
          <cell r="L114">
            <v>31.902552204176331</v>
          </cell>
          <cell r="M114">
            <v>12.761020881670532</v>
          </cell>
          <cell r="N114">
            <v>15.951276102088165</v>
          </cell>
        </row>
        <row r="115">
          <cell r="A115" t="str">
            <v>PRESSURIZAÇÃO ESCADA 3SS</v>
          </cell>
          <cell r="B115">
            <v>8.6705202312138727</v>
          </cell>
          <cell r="C115">
            <v>10</v>
          </cell>
          <cell r="D115" t="str">
            <v>C</v>
          </cell>
          <cell r="E115">
            <v>8.6705202312138727</v>
          </cell>
          <cell r="F115">
            <v>0.85</v>
          </cell>
          <cell r="G115">
            <v>2</v>
          </cell>
          <cell r="I115">
            <v>0.5</v>
          </cell>
          <cell r="J115">
            <v>0.85</v>
          </cell>
          <cell r="K115">
            <v>17.341040462427745</v>
          </cell>
          <cell r="L115">
            <v>20.401224073444407</v>
          </cell>
          <cell r="M115">
            <v>8.6705202312138727</v>
          </cell>
          <cell r="N115">
            <v>10.200612036722204</v>
          </cell>
        </row>
        <row r="116">
          <cell r="A116" t="str">
            <v>PRESSURIZAÇÃO ESCADA 1SS</v>
          </cell>
          <cell r="B116">
            <v>16.930022573363431</v>
          </cell>
          <cell r="C116">
            <v>20</v>
          </cell>
          <cell r="D116" t="str">
            <v>C</v>
          </cell>
          <cell r="E116">
            <v>16.930022573363431</v>
          </cell>
          <cell r="F116">
            <v>0.84</v>
          </cell>
          <cell r="G116">
            <v>5</v>
          </cell>
          <cell r="I116">
            <v>0.8</v>
          </cell>
          <cell r="J116">
            <v>0.84</v>
          </cell>
          <cell r="K116">
            <v>84.650112866817153</v>
          </cell>
          <cell r="L116">
            <v>100.77394388906805</v>
          </cell>
          <cell r="M116">
            <v>67.720090293453723</v>
          </cell>
          <cell r="N116">
            <v>80.619155111254443</v>
          </cell>
        </row>
        <row r="117">
          <cell r="A117" t="str">
            <v>EXAUSTÃO DE FUMAÇA</v>
          </cell>
          <cell r="B117">
            <v>16.930022573363431</v>
          </cell>
          <cell r="C117">
            <v>20</v>
          </cell>
          <cell r="D117" t="str">
            <v>C</v>
          </cell>
          <cell r="E117">
            <v>16.930022573363431</v>
          </cell>
          <cell r="F117">
            <v>0.84</v>
          </cell>
          <cell r="G117">
            <v>2</v>
          </cell>
          <cell r="I117">
            <v>1</v>
          </cell>
          <cell r="J117">
            <v>0.84</v>
          </cell>
          <cell r="K117">
            <v>33.860045146726861</v>
          </cell>
          <cell r="L117">
            <v>40.309577555627214</v>
          </cell>
          <cell r="M117">
            <v>33.860045146726861</v>
          </cell>
          <cell r="N117">
            <v>40.309577555627214</v>
          </cell>
        </row>
        <row r="118">
          <cell r="A118" t="str">
            <v>BOMBA DE RECALQUE DE ÓLEO DIESEL</v>
          </cell>
          <cell r="B118">
            <v>2.7500000000000004</v>
          </cell>
          <cell r="C118">
            <v>3</v>
          </cell>
          <cell r="D118" t="str">
            <v>H</v>
          </cell>
          <cell r="E118">
            <v>2.7500000000000004</v>
          </cell>
          <cell r="F118">
            <v>0.77</v>
          </cell>
          <cell r="G118">
            <v>2</v>
          </cell>
          <cell r="I118">
            <v>0.5</v>
          </cell>
          <cell r="J118">
            <v>0.77</v>
          </cell>
          <cell r="K118">
            <v>5.5000000000000009</v>
          </cell>
          <cell r="L118">
            <v>7.1428571428571441</v>
          </cell>
          <cell r="M118">
            <v>2.7500000000000004</v>
          </cell>
          <cell r="N118">
            <v>3.5714285714285721</v>
          </cell>
        </row>
        <row r="119">
          <cell r="A119" t="str">
            <v>ILUMINAÇÃO E TOMADAS GERADOR</v>
          </cell>
          <cell r="B119">
            <v>11.67</v>
          </cell>
          <cell r="G119">
            <v>1</v>
          </cell>
          <cell r="I119">
            <v>0.9</v>
          </cell>
          <cell r="J119">
            <v>0.94</v>
          </cell>
          <cell r="K119">
            <v>11.67</v>
          </cell>
          <cell r="L119">
            <v>12.414893617021278</v>
          </cell>
          <cell r="M119">
            <v>10.503</v>
          </cell>
          <cell r="N119">
            <v>11.17340425531915</v>
          </cell>
        </row>
        <row r="120">
          <cell r="A120" t="str">
            <v>BOMBA DE INCÊNDIO JOCKEY</v>
          </cell>
          <cell r="B120">
            <v>6.3805104408352662</v>
          </cell>
          <cell r="C120">
            <v>7.5</v>
          </cell>
          <cell r="D120" t="str">
            <v>H</v>
          </cell>
          <cell r="E120">
            <v>6.3805104408352662</v>
          </cell>
          <cell r="F120">
            <v>0.8</v>
          </cell>
          <cell r="G120">
            <v>1</v>
          </cell>
          <cell r="I120">
            <v>0</v>
          </cell>
          <cell r="J120">
            <v>0.8</v>
          </cell>
          <cell r="K120">
            <v>6.3805104408352662</v>
          </cell>
          <cell r="L120">
            <v>7.9756380510440827</v>
          </cell>
          <cell r="M120">
            <v>0</v>
          </cell>
          <cell r="N120">
            <v>0</v>
          </cell>
        </row>
        <row r="121">
          <cell r="A121" t="str">
            <v>BOMBA DE INCÊNDIO PRINCIPAL</v>
          </cell>
          <cell r="B121">
            <v>119.56521739130434</v>
          </cell>
          <cell r="C121">
            <v>150</v>
          </cell>
          <cell r="D121" t="str">
            <v>H</v>
          </cell>
          <cell r="E121">
            <v>119.56521739130434</v>
          </cell>
          <cell r="F121">
            <v>0.86</v>
          </cell>
          <cell r="G121">
            <v>1</v>
          </cell>
          <cell r="I121">
            <v>1</v>
          </cell>
          <cell r="J121">
            <v>0.86</v>
          </cell>
          <cell r="K121">
            <v>119.56521739130434</v>
          </cell>
          <cell r="L121">
            <v>139.02932254802832</v>
          </cell>
          <cell r="M121">
            <v>119.56521739130434</v>
          </cell>
          <cell r="N121">
            <v>139.02932254802832</v>
          </cell>
        </row>
        <row r="122">
          <cell r="A122" t="str">
            <v>RETIFICADOR SUBESTAÇÃO</v>
          </cell>
          <cell r="B122">
            <v>10</v>
          </cell>
          <cell r="G122">
            <v>1</v>
          </cell>
          <cell r="I122">
            <v>1</v>
          </cell>
          <cell r="J122">
            <v>0.8</v>
          </cell>
          <cell r="K122">
            <v>10</v>
          </cell>
          <cell r="L122">
            <v>12.5</v>
          </cell>
          <cell r="M122">
            <v>10</v>
          </cell>
          <cell r="N122">
            <v>12.5</v>
          </cell>
        </row>
        <row r="123">
          <cell r="A123" t="str">
            <v>TOTAL</v>
          </cell>
          <cell r="I123">
            <v>0.84231455515010045</v>
          </cell>
          <cell r="J123">
            <v>0.83689583526671951</v>
          </cell>
          <cell r="K123">
            <v>551.86220831076525</v>
          </cell>
          <cell r="L123">
            <v>660.83730680358292</v>
          </cell>
          <cell r="M123">
            <v>464.8415704974343</v>
          </cell>
          <cell r="N123">
            <v>555.43539698615996</v>
          </cell>
        </row>
        <row r="125">
          <cell r="A125" t="str">
            <v>RESUMO GERAL:</v>
          </cell>
          <cell r="B125" t="str">
            <v>kW</v>
          </cell>
          <cell r="C125" t="str">
            <v>kVA</v>
          </cell>
        </row>
        <row r="126">
          <cell r="A126" t="str">
            <v>DEMANDAS</v>
          </cell>
          <cell r="B126">
            <v>464.8415704974343</v>
          </cell>
          <cell r="C126">
            <v>555.43539698615996</v>
          </cell>
        </row>
        <row r="127">
          <cell r="A127" t="str">
            <v>RESERVA     (%)</v>
          </cell>
          <cell r="B127">
            <v>0.2</v>
          </cell>
        </row>
        <row r="128">
          <cell r="A128" t="str">
            <v>FATOR DE SIMULTANEIDADE</v>
          </cell>
          <cell r="B128">
            <v>1</v>
          </cell>
        </row>
        <row r="130">
          <cell r="A130" t="str">
            <v xml:space="preserve">DEMANDA FINAL </v>
          </cell>
          <cell r="B130">
            <v>557.80988459692117</v>
          </cell>
          <cell r="C130">
            <v>666.5224763833919</v>
          </cell>
        </row>
        <row r="131">
          <cell r="J131" t="str">
            <v>CORRENTE DE PARTIDA (PIOR CASO)</v>
          </cell>
        </row>
        <row r="132">
          <cell r="A132" t="str">
            <v>TENSÃO (V)</v>
          </cell>
          <cell r="B132">
            <v>380</v>
          </cell>
          <cell r="C132" t="str">
            <v>V</v>
          </cell>
          <cell r="J132">
            <v>1223.676134633914</v>
          </cell>
          <cell r="K132" t="str">
            <v>A</v>
          </cell>
        </row>
        <row r="133">
          <cell r="A133" t="str">
            <v>CORRENTE (A)</v>
          </cell>
          <cell r="B133">
            <v>1012.676134633914</v>
          </cell>
          <cell r="C133" t="str">
            <v>A</v>
          </cell>
        </row>
        <row r="134">
          <cell r="A134" t="str">
            <v>DISJUNTOR GERAL</v>
          </cell>
          <cell r="B134">
            <v>1250</v>
          </cell>
          <cell r="C134" t="str">
            <v>A</v>
          </cell>
          <cell r="I134" t="str">
            <v>Ip/In</v>
          </cell>
          <cell r="J134">
            <v>0.97894090770713116</v>
          </cell>
          <cell r="K134" t="str">
            <v>A</v>
          </cell>
        </row>
        <row r="136">
          <cell r="A136" t="str">
            <v>TRANSFORMADOR DE 750KVA</v>
          </cell>
        </row>
        <row r="139">
          <cell r="A139" t="str">
            <v>TRANSFORMADOR 2.1 – PBT-2.1 EM EMERGÊNCIA</v>
          </cell>
        </row>
        <row r="141">
          <cell r="A141" t="str">
            <v>FINALIDADE</v>
          </cell>
          <cell r="B141" t="str">
            <v>POT. UNIT. (kW)</v>
          </cell>
          <cell r="C141" t="str">
            <v>POT. UNIT. (CV)</v>
          </cell>
          <cell r="D141" t="str">
            <v>T I P O</v>
          </cell>
          <cell r="E141" t="str">
            <v>POT-M (KW)</v>
          </cell>
          <cell r="F141" t="str">
            <v>FP- M</v>
          </cell>
          <cell r="G141" t="str">
            <v>QTDE.</v>
          </cell>
          <cell r="H141" t="str">
            <v>PÓLOS</v>
          </cell>
          <cell r="I141" t="str">
            <v>F.D.</v>
          </cell>
          <cell r="J141" t="str">
            <v>F.P.</v>
          </cell>
          <cell r="K141" t="str">
            <v>POT. INSTALADA (kW)</v>
          </cell>
          <cell r="L141" t="str">
            <v>POT. INSTALADA (kVA)</v>
          </cell>
          <cell r="M141" t="str">
            <v>POT. DEMANDADA (kW)</v>
          </cell>
          <cell r="N141" t="str">
            <v>POT. DEMANDADA (kVA)</v>
          </cell>
        </row>
        <row r="142">
          <cell r="A142" t="str">
            <v>ILUMINAÇÃO HELIPONTO</v>
          </cell>
          <cell r="B142">
            <v>10</v>
          </cell>
          <cell r="E142" t="e">
            <v>#N/A</v>
          </cell>
          <cell r="F142" t="e">
            <v>#N/A</v>
          </cell>
          <cell r="G142">
            <v>1</v>
          </cell>
          <cell r="I142">
            <v>1</v>
          </cell>
          <cell r="J142">
            <v>0.9</v>
          </cell>
          <cell r="K142">
            <v>10</v>
          </cell>
          <cell r="L142">
            <v>11.111111111111111</v>
          </cell>
          <cell r="M142">
            <v>10</v>
          </cell>
          <cell r="N142">
            <v>11.111111111111111</v>
          </cell>
        </row>
        <row r="143">
          <cell r="A143" t="str">
            <v>ELEVADORE HELIPONTO</v>
          </cell>
          <cell r="B143">
            <v>12</v>
          </cell>
          <cell r="E143" t="e">
            <v>#N/A</v>
          </cell>
          <cell r="F143" t="e">
            <v>#N/A</v>
          </cell>
          <cell r="G143">
            <v>2</v>
          </cell>
          <cell r="I143">
            <v>1</v>
          </cell>
          <cell r="J143">
            <v>0.9</v>
          </cell>
          <cell r="K143">
            <v>24</v>
          </cell>
          <cell r="L143">
            <v>26.666666666666664</v>
          </cell>
          <cell r="M143">
            <v>24</v>
          </cell>
          <cell r="N143">
            <v>26.666666666666664</v>
          </cell>
        </row>
        <row r="144">
          <cell r="A144" t="str">
            <v>ILUMINAÇÃO E COMANDO ELEVADORE HELIPONTO</v>
          </cell>
          <cell r="B144">
            <v>1.3</v>
          </cell>
          <cell r="E144" t="e">
            <v>#N/A</v>
          </cell>
          <cell r="F144" t="e">
            <v>#N/A</v>
          </cell>
          <cell r="G144">
            <v>1</v>
          </cell>
          <cell r="I144">
            <v>1</v>
          </cell>
          <cell r="J144">
            <v>0.8</v>
          </cell>
          <cell r="K144">
            <v>1.3</v>
          </cell>
          <cell r="L144">
            <v>1.625</v>
          </cell>
          <cell r="M144">
            <v>1.3</v>
          </cell>
          <cell r="N144">
            <v>1.625</v>
          </cell>
        </row>
        <row r="145">
          <cell r="A145" t="str">
            <v>ELEVADORES ZONA ALTA</v>
          </cell>
          <cell r="B145">
            <v>70</v>
          </cell>
          <cell r="E145" t="e">
            <v>#N/A</v>
          </cell>
          <cell r="F145" t="e">
            <v>#N/A</v>
          </cell>
          <cell r="G145">
            <v>8</v>
          </cell>
          <cell r="I145">
            <v>0.13</v>
          </cell>
          <cell r="J145">
            <v>0.8</v>
          </cell>
          <cell r="K145">
            <v>560</v>
          </cell>
          <cell r="L145">
            <v>700</v>
          </cell>
          <cell r="M145">
            <v>72.8</v>
          </cell>
          <cell r="N145">
            <v>91</v>
          </cell>
        </row>
        <row r="146">
          <cell r="A146" t="str">
            <v>ILUMINAÇÃO E COMANDO ELEVADORES ZONA ALTA</v>
          </cell>
          <cell r="B146">
            <v>3</v>
          </cell>
          <cell r="E146" t="e">
            <v>#N/A</v>
          </cell>
          <cell r="F146" t="e">
            <v>#N/A</v>
          </cell>
          <cell r="G146">
            <v>1</v>
          </cell>
          <cell r="I146">
            <v>0.13</v>
          </cell>
          <cell r="J146">
            <v>0.8</v>
          </cell>
          <cell r="K146">
            <v>3</v>
          </cell>
          <cell r="L146">
            <v>3.75</v>
          </cell>
          <cell r="M146">
            <v>0.39</v>
          </cell>
          <cell r="N146">
            <v>0.48750000000000004</v>
          </cell>
        </row>
        <row r="147">
          <cell r="A147" t="str">
            <v>VENTILAÇÃO</v>
          </cell>
          <cell r="B147">
            <v>83.25</v>
          </cell>
          <cell r="G147">
            <v>1</v>
          </cell>
          <cell r="I147">
            <v>0</v>
          </cell>
          <cell r="J147">
            <v>0.8</v>
          </cell>
          <cell r="K147">
            <v>83.25</v>
          </cell>
          <cell r="L147">
            <v>104.0625</v>
          </cell>
          <cell r="M147">
            <v>0</v>
          </cell>
          <cell r="N147">
            <v>0</v>
          </cell>
        </row>
        <row r="148">
          <cell r="A148" t="str">
            <v>BOMBAS DA CENTRAL DE ÁGUA GELADA</v>
          </cell>
          <cell r="B148">
            <v>535</v>
          </cell>
          <cell r="G148">
            <v>1</v>
          </cell>
          <cell r="I148">
            <v>0</v>
          </cell>
          <cell r="J148">
            <v>1.8</v>
          </cell>
          <cell r="K148">
            <v>535</v>
          </cell>
          <cell r="L148">
            <v>297.22222222222223</v>
          </cell>
          <cell r="M148">
            <v>0</v>
          </cell>
          <cell r="N148">
            <v>0</v>
          </cell>
        </row>
        <row r="153">
          <cell r="A153" t="str">
            <v>TOTAL</v>
          </cell>
          <cell r="I153">
            <v>8.9178414368501088E-2</v>
          </cell>
          <cell r="J153">
            <v>0.82886217251514727</v>
          </cell>
          <cell r="K153">
            <v>1216.55</v>
          </cell>
          <cell r="L153">
            <v>1144.4375</v>
          </cell>
          <cell r="M153">
            <v>108.49</v>
          </cell>
          <cell r="N153">
            <v>130.89027777777778</v>
          </cell>
        </row>
        <row r="155">
          <cell r="A155" t="str">
            <v>RESUMO GERAL:</v>
          </cell>
          <cell r="B155" t="str">
            <v>kW</v>
          </cell>
          <cell r="C155" t="str">
            <v>kVA</v>
          </cell>
        </row>
        <row r="156">
          <cell r="A156" t="str">
            <v>DEMANDAS</v>
          </cell>
          <cell r="B156">
            <v>108.49</v>
          </cell>
          <cell r="C156">
            <v>130.89027777777778</v>
          </cell>
        </row>
        <row r="157">
          <cell r="A157" t="str">
            <v>RESERVA     (%)</v>
          </cell>
          <cell r="B157">
            <v>0.2</v>
          </cell>
        </row>
        <row r="158">
          <cell r="A158" t="str">
            <v>FATOR DE SIMULTANEIDADE</v>
          </cell>
          <cell r="B158">
            <v>1</v>
          </cell>
        </row>
        <row r="160">
          <cell r="A160" t="str">
            <v xml:space="preserve">DEMANDA FINAL </v>
          </cell>
          <cell r="B160">
            <v>130.18799999999999</v>
          </cell>
          <cell r="C160">
            <v>157.06833333333333</v>
          </cell>
        </row>
        <row r="162">
          <cell r="A162" t="str">
            <v>TENSÃO (V)</v>
          </cell>
          <cell r="B162">
            <v>380</v>
          </cell>
          <cell r="C162" t="str">
            <v>V</v>
          </cell>
        </row>
        <row r="163">
          <cell r="A163" t="str">
            <v>CORRENTE (A)</v>
          </cell>
          <cell r="B163">
            <v>238.64064350306808</v>
          </cell>
          <cell r="C163" t="str">
            <v>A</v>
          </cell>
        </row>
        <row r="164">
          <cell r="A164" t="str">
            <v>DISJUNTOR GERAL</v>
          </cell>
          <cell r="B164">
            <v>2500</v>
          </cell>
          <cell r="C164" t="str">
            <v>A</v>
          </cell>
        </row>
        <row r="166">
          <cell r="A166" t="str">
            <v>TRANSFORMADOR DE 1500KVA</v>
          </cell>
        </row>
        <row r="170">
          <cell r="A170" t="str">
            <v>TRANSFORMADOR 2.2 – PBT-2.2 EM EMERGÊNCIA</v>
          </cell>
        </row>
        <row r="172">
          <cell r="A172" t="str">
            <v>FINALIDADE</v>
          </cell>
          <cell r="B172" t="str">
            <v>POT. UNIT. (kW)</v>
          </cell>
          <cell r="C172" t="str">
            <v>POT. UNIT. (CV)</v>
          </cell>
          <cell r="D172" t="str">
            <v>T I P O</v>
          </cell>
          <cell r="E172" t="str">
            <v>POT-M (KW)</v>
          </cell>
          <cell r="F172" t="str">
            <v>FP- M</v>
          </cell>
          <cell r="G172" t="str">
            <v>QTDE.</v>
          </cell>
          <cell r="H172" t="str">
            <v>PÓLOS</v>
          </cell>
          <cell r="I172" t="str">
            <v>F.D.</v>
          </cell>
          <cell r="J172" t="str">
            <v>F.P.</v>
          </cell>
          <cell r="K172" t="str">
            <v>POT. INSTALADA (kW)</v>
          </cell>
          <cell r="L172" t="str">
            <v>POT. INSTALADA (kVA)</v>
          </cell>
          <cell r="M172" t="str">
            <v>POT. DEMANDADA (kW)</v>
          </cell>
          <cell r="N172" t="str">
            <v>POT. DEMANDADA (kVA)</v>
          </cell>
        </row>
        <row r="173">
          <cell r="A173" t="str">
            <v>BARRAMENTO BLINDADO BB2.1/2.3 ESCRITÓRIOS</v>
          </cell>
          <cell r="B173">
            <v>96.05</v>
          </cell>
          <cell r="E173" t="e">
            <v>#N/A</v>
          </cell>
          <cell r="F173" t="e">
            <v>#N/A</v>
          </cell>
          <cell r="G173">
            <v>1</v>
          </cell>
          <cell r="I173">
            <v>1</v>
          </cell>
          <cell r="J173">
            <v>0.98</v>
          </cell>
          <cell r="K173">
            <v>96.05</v>
          </cell>
          <cell r="L173">
            <v>98.010204081632651</v>
          </cell>
          <cell r="M173">
            <v>96.05</v>
          </cell>
          <cell r="N173">
            <v>98.010204081632651</v>
          </cell>
        </row>
        <row r="174">
          <cell r="A174" t="str">
            <v>BARRAMENTO BLINDADO 2.2/2.4 FANCOIL ESCRITÓRIOS</v>
          </cell>
          <cell r="B174">
            <v>8.5227272727272734</v>
          </cell>
          <cell r="C174">
            <v>10</v>
          </cell>
          <cell r="D174" t="str">
            <v>C</v>
          </cell>
          <cell r="E174">
            <v>8.5227272727272734</v>
          </cell>
          <cell r="F174">
            <v>0.77</v>
          </cell>
          <cell r="G174">
            <v>34</v>
          </cell>
          <cell r="I174">
            <v>0</v>
          </cell>
          <cell r="J174">
            <v>0.77</v>
          </cell>
          <cell r="K174">
            <v>289.77272727272731</v>
          </cell>
          <cell r="L174">
            <v>376.32821723730819</v>
          </cell>
          <cell r="M174">
            <v>0</v>
          </cell>
          <cell r="N174">
            <v>0</v>
          </cell>
        </row>
        <row r="175">
          <cell r="A175" t="str">
            <v>TOTAL</v>
          </cell>
          <cell r="I175">
            <v>0.24894852793911473</v>
          </cell>
          <cell r="J175">
            <v>0.98</v>
          </cell>
          <cell r="K175">
            <v>385.82272727272732</v>
          </cell>
          <cell r="L175">
            <v>474.33842131894085</v>
          </cell>
          <cell r="M175">
            <v>96.05</v>
          </cell>
          <cell r="N175">
            <v>98.010204081632651</v>
          </cell>
        </row>
        <row r="178">
          <cell r="A178" t="str">
            <v>RESUMO GERAL:</v>
          </cell>
          <cell r="B178" t="str">
            <v>kW</v>
          </cell>
          <cell r="C178" t="str">
            <v>kVA</v>
          </cell>
        </row>
        <row r="179">
          <cell r="A179" t="str">
            <v>DEMANDAS</v>
          </cell>
          <cell r="B179">
            <v>96.05</v>
          </cell>
          <cell r="C179">
            <v>98.010204081632651</v>
          </cell>
        </row>
        <row r="180">
          <cell r="A180" t="str">
            <v>RESERVA     (%)</v>
          </cell>
          <cell r="B180">
            <v>0.2</v>
          </cell>
        </row>
        <row r="181">
          <cell r="A181" t="str">
            <v>FATOR DE SIMULTANEIDADE</v>
          </cell>
          <cell r="B181">
            <v>1</v>
          </cell>
        </row>
        <row r="183">
          <cell r="A183" t="str">
            <v xml:space="preserve">DEMANDA FINAL </v>
          </cell>
          <cell r="B183">
            <v>115.25999999999999</v>
          </cell>
          <cell r="C183">
            <v>117.61224489795917</v>
          </cell>
        </row>
        <row r="185">
          <cell r="A185" t="str">
            <v>TENSÃO (V)</v>
          </cell>
          <cell r="B185">
            <v>380</v>
          </cell>
          <cell r="C185" t="str">
            <v>V</v>
          </cell>
        </row>
        <row r="186">
          <cell r="A186" t="str">
            <v>CORRENTE (A)</v>
          </cell>
          <cell r="B186">
            <v>178.69331908377086</v>
          </cell>
          <cell r="C186" t="str">
            <v>A</v>
          </cell>
        </row>
        <row r="187">
          <cell r="A187" t="str">
            <v>DISJUNTOR GERAL</v>
          </cell>
          <cell r="B187">
            <v>2500</v>
          </cell>
          <cell r="C187" t="str">
            <v>A</v>
          </cell>
        </row>
        <row r="189">
          <cell r="A189" t="str">
            <v>TRANSFORMADOR DE 1500KVA</v>
          </cell>
        </row>
        <row r="192">
          <cell r="A192" t="str">
            <v>TRANSFORMADOR 2.3 – PBT-2.3</v>
          </cell>
        </row>
        <row r="194">
          <cell r="A194" t="str">
            <v>FINALIDADE</v>
          </cell>
          <cell r="B194" t="str">
            <v>POT. UNIT. (kW)</v>
          </cell>
          <cell r="C194" t="str">
            <v>POT. UNIT. (CV)</v>
          </cell>
          <cell r="D194" t="str">
            <v>T I P O</v>
          </cell>
          <cell r="E194" t="str">
            <v>POT-M (KW)</v>
          </cell>
          <cell r="F194" t="str">
            <v>FP- M</v>
          </cell>
          <cell r="G194" t="str">
            <v>QTDE.</v>
          </cell>
          <cell r="H194" t="str">
            <v>PÓLOS</v>
          </cell>
          <cell r="I194" t="str">
            <v>F.D.</v>
          </cell>
          <cell r="J194" t="str">
            <v>F.P.</v>
          </cell>
          <cell r="K194" t="str">
            <v>POT. INSTALADA (kW)</v>
          </cell>
          <cell r="L194" t="str">
            <v>POT. INSTALADA (kVA)</v>
          </cell>
          <cell r="M194" t="str">
            <v>POT. DEMANDADA (kW)</v>
          </cell>
          <cell r="N194" t="str">
            <v>POT. DEMANDADA (kVA)</v>
          </cell>
        </row>
        <row r="195">
          <cell r="A195" t="str">
            <v>CHILER</v>
          </cell>
          <cell r="B195">
            <v>500</v>
          </cell>
          <cell r="E195" t="e">
            <v>#N/A</v>
          </cell>
          <cell r="F195" t="e">
            <v>#N/A</v>
          </cell>
          <cell r="G195">
            <v>2</v>
          </cell>
          <cell r="I195">
            <v>9.9999999999999995E-7</v>
          </cell>
          <cell r="J195">
            <v>0.9</v>
          </cell>
          <cell r="K195">
            <v>1000</v>
          </cell>
          <cell r="L195">
            <v>1111.1111111111111</v>
          </cell>
          <cell r="M195">
            <v>1E-3</v>
          </cell>
          <cell r="N195">
            <v>1.1111111111111111E-3</v>
          </cell>
        </row>
        <row r="196">
          <cell r="A196" t="str">
            <v>CHILER</v>
          </cell>
          <cell r="B196">
            <v>310</v>
          </cell>
          <cell r="E196" t="e">
            <v>#N/A</v>
          </cell>
          <cell r="F196" t="e">
            <v>#N/A</v>
          </cell>
          <cell r="G196">
            <v>1</v>
          </cell>
          <cell r="I196">
            <v>9.9999999999999995E-7</v>
          </cell>
          <cell r="J196">
            <v>0.9</v>
          </cell>
          <cell r="K196">
            <v>310</v>
          </cell>
          <cell r="L196">
            <v>344.44444444444446</v>
          </cell>
          <cell r="M196">
            <v>3.1E-4</v>
          </cell>
          <cell r="N196">
            <v>3.4444444444444442E-4</v>
          </cell>
        </row>
        <row r="197">
          <cell r="A197" t="str">
            <v>TOTAL</v>
          </cell>
          <cell r="I197">
            <v>9.9999999999999995E-7</v>
          </cell>
          <cell r="J197">
            <v>0.9</v>
          </cell>
          <cell r="K197">
            <v>1310</v>
          </cell>
          <cell r="L197">
            <v>1455.5555555555557</v>
          </cell>
          <cell r="M197">
            <v>1.31E-3</v>
          </cell>
          <cell r="N197">
            <v>1.4555555555555554E-3</v>
          </cell>
        </row>
        <row r="200">
          <cell r="A200" t="str">
            <v>RESUMO GERAL:</v>
          </cell>
          <cell r="B200" t="str">
            <v>kW</v>
          </cell>
          <cell r="C200" t="str">
            <v>kVA</v>
          </cell>
        </row>
        <row r="201">
          <cell r="A201" t="str">
            <v>DEMANDAS</v>
          </cell>
          <cell r="B201">
            <v>1.31E-3</v>
          </cell>
          <cell r="C201">
            <v>1.4555555555555554E-3</v>
          </cell>
        </row>
        <row r="202">
          <cell r="A202" t="str">
            <v>RESERVA     (%)</v>
          </cell>
          <cell r="B202">
            <v>0.2</v>
          </cell>
        </row>
        <row r="203">
          <cell r="A203" t="str">
            <v>FATOR DE SIMULTANEIDADE</v>
          </cell>
          <cell r="B203">
            <v>1</v>
          </cell>
        </row>
        <row r="205">
          <cell r="A205" t="str">
            <v xml:space="preserve">DEMANDA FINAL </v>
          </cell>
          <cell r="B205">
            <v>1.5719999999999998E-3</v>
          </cell>
          <cell r="C205">
            <v>1.7466666666666665E-3</v>
          </cell>
        </row>
        <row r="207">
          <cell r="A207" t="str">
            <v>TENSÃO (V)</v>
          </cell>
          <cell r="B207">
            <v>380</v>
          </cell>
          <cell r="C207" t="str">
            <v>V</v>
          </cell>
        </row>
        <row r="208">
          <cell r="A208" t="str">
            <v>CORRENTE (A)</v>
          </cell>
          <cell r="B208">
            <v>2.6537854478540695E-3</v>
          </cell>
          <cell r="C208" t="str">
            <v>A</v>
          </cell>
        </row>
        <row r="209">
          <cell r="A209" t="str">
            <v>DISJUNTOR GERAL</v>
          </cell>
          <cell r="B209">
            <v>2500</v>
          </cell>
          <cell r="C209" t="str">
            <v>A</v>
          </cell>
        </row>
        <row r="211">
          <cell r="A211" t="str">
            <v>TRANSFORMADOR DE 1500KVA</v>
          </cell>
        </row>
        <row r="215">
          <cell r="A215" t="str">
            <v>DEMANDA TOTAL DO GERADOR EM EMERGÊNCIA – 1º FASE</v>
          </cell>
        </row>
        <row r="217">
          <cell r="A217" t="str">
            <v>FINALIDADE</v>
          </cell>
          <cell r="B217" t="str">
            <v>POT. UNIT. (kW)</v>
          </cell>
          <cell r="C217" t="str">
            <v>POT. UNIT. (CV)</v>
          </cell>
          <cell r="D217" t="str">
            <v>T I P O</v>
          </cell>
          <cell r="E217" t="str">
            <v>POT-M (KW)</v>
          </cell>
          <cell r="F217" t="str">
            <v>FP- M</v>
          </cell>
          <cell r="G217" t="str">
            <v>QTDE.</v>
          </cell>
          <cell r="H217" t="str">
            <v>PÓLOS</v>
          </cell>
          <cell r="I217" t="str">
            <v>F.D.</v>
          </cell>
          <cell r="J217" t="str">
            <v>F.P.</v>
          </cell>
          <cell r="K217" t="str">
            <v>POT. INSTALADA (kW)</v>
          </cell>
          <cell r="L217" t="str">
            <v>POT. INSTALADA (kVA)</v>
          </cell>
          <cell r="M217" t="str">
            <v>POT. DEMANDADA (kW)</v>
          </cell>
          <cell r="N217" t="str">
            <v>POT. DEMANDADA (kVA)</v>
          </cell>
        </row>
        <row r="218">
          <cell r="A218" t="str">
            <v>TRANSFORMADOR 1.1  PBT-1.1</v>
          </cell>
          <cell r="B218">
            <v>324.10509426511931</v>
          </cell>
          <cell r="E218" t="e">
            <v>#N/A</v>
          </cell>
          <cell r="F218" t="e">
            <v>#N/A</v>
          </cell>
          <cell r="G218">
            <v>1</v>
          </cell>
          <cell r="I218">
            <v>0.79896043489677604</v>
          </cell>
          <cell r="J218">
            <v>0.85752015197356957</v>
          </cell>
          <cell r="K218">
            <v>324.10509426511931</v>
          </cell>
          <cell r="L218">
            <v>377.95624221681129</v>
          </cell>
          <cell r="M218">
            <v>258.94714706632033</v>
          </cell>
          <cell r="N218">
            <v>301.97208365349479</v>
          </cell>
        </row>
        <row r="219">
          <cell r="A219" t="str">
            <v>TRANSFORMADOR 1.2  PBT-1.2</v>
          </cell>
          <cell r="B219">
            <v>1391.0193808785871</v>
          </cell>
          <cell r="E219" t="e">
            <v>#N/A</v>
          </cell>
          <cell r="F219" t="e">
            <v>#N/A</v>
          </cell>
          <cell r="G219">
            <v>1</v>
          </cell>
          <cell r="I219">
            <v>5.8131468987100983E-2</v>
          </cell>
          <cell r="J219">
            <v>0.79999999999999993</v>
          </cell>
          <cell r="K219">
            <v>1391.0193808785871</v>
          </cell>
          <cell r="L219">
            <v>1738.7742260982341</v>
          </cell>
          <cell r="M219">
            <v>80.861999999999995</v>
          </cell>
          <cell r="N219">
            <v>101.0775</v>
          </cell>
        </row>
        <row r="220">
          <cell r="A220" t="str">
            <v>TRANSFORMADOR 2.1  PBT-2.1</v>
          </cell>
          <cell r="B220">
            <v>1216.55</v>
          </cell>
          <cell r="E220" t="e">
            <v>#N/A</v>
          </cell>
          <cell r="F220" t="e">
            <v>#N/A</v>
          </cell>
          <cell r="G220">
            <v>1</v>
          </cell>
          <cell r="I220">
            <v>8.9178414368501088E-2</v>
          </cell>
          <cell r="J220">
            <v>0.82886217251514727</v>
          </cell>
          <cell r="K220">
            <v>1216.55</v>
          </cell>
          <cell r="L220">
            <v>1467.7349749336856</v>
          </cell>
          <cell r="M220">
            <v>108.49</v>
          </cell>
          <cell r="N220">
            <v>130.89027777777778</v>
          </cell>
        </row>
        <row r="221">
          <cell r="A221" t="str">
            <v>TRANSFORMADOR 2.2  PBT-2.2</v>
          </cell>
          <cell r="B221">
            <v>385.82272727272732</v>
          </cell>
          <cell r="E221" t="e">
            <v>#N/A</v>
          </cell>
          <cell r="F221" t="e">
            <v>#N/A</v>
          </cell>
          <cell r="G221">
            <v>1</v>
          </cell>
          <cell r="I221">
            <v>0.24894852793911473</v>
          </cell>
          <cell r="J221">
            <v>0.98</v>
          </cell>
          <cell r="K221">
            <v>385.82272727272732</v>
          </cell>
          <cell r="L221">
            <v>393.6966604823748</v>
          </cell>
          <cell r="M221">
            <v>96.05</v>
          </cell>
          <cell r="N221">
            <v>98.010204081632651</v>
          </cell>
        </row>
        <row r="222">
          <cell r="A222" t="str">
            <v>TRANSFORMADOR 2.3  PBT-2.3</v>
          </cell>
          <cell r="B222">
            <v>1310</v>
          </cell>
          <cell r="E222" t="e">
            <v>#N/A</v>
          </cell>
          <cell r="F222" t="e">
            <v>#N/A</v>
          </cell>
          <cell r="G222">
            <v>1</v>
          </cell>
          <cell r="I222">
            <v>9.9999999999999995E-7</v>
          </cell>
          <cell r="J222">
            <v>0.9</v>
          </cell>
          <cell r="K222">
            <v>1310</v>
          </cell>
          <cell r="L222">
            <v>1455.5555555555554</v>
          </cell>
          <cell r="M222">
            <v>1.31E-3</v>
          </cell>
          <cell r="N222">
            <v>1.4555555555555554E-3</v>
          </cell>
        </row>
        <row r="223">
          <cell r="A223" t="str">
            <v>TRANSFORMADOR CM1.1 PBT-SEG</v>
          </cell>
          <cell r="B223">
            <v>551.86220831076525</v>
          </cell>
          <cell r="E223" t="e">
            <v>#N/A</v>
          </cell>
          <cell r="F223" t="e">
            <v>#N/A</v>
          </cell>
          <cell r="G223">
            <v>1</v>
          </cell>
          <cell r="I223">
            <v>0.84231455515010045</v>
          </cell>
          <cell r="J223">
            <v>0.83689583526671951</v>
          </cell>
          <cell r="K223">
            <v>551.86220831076525</v>
          </cell>
          <cell r="L223">
            <v>659.41564655401373</v>
          </cell>
          <cell r="M223">
            <v>464.8415704974343</v>
          </cell>
          <cell r="N223">
            <v>555.43539698615996</v>
          </cell>
        </row>
        <row r="224">
          <cell r="A224" t="str">
            <v>TOTAL</v>
          </cell>
          <cell r="I224">
            <v>0.19484881189623038</v>
          </cell>
          <cell r="J224">
            <v>0.84992685384910982</v>
          </cell>
          <cell r="K224">
            <v>5179.3594107271983</v>
          </cell>
          <cell r="L224">
            <v>6093.1333058406753</v>
          </cell>
          <cell r="M224">
            <v>1009.1920275637546</v>
          </cell>
          <cell r="N224">
            <v>1187.3869180546208</v>
          </cell>
        </row>
        <row r="227">
          <cell r="A227" t="str">
            <v>RESUMO GERAL:</v>
          </cell>
          <cell r="B227" t="str">
            <v>kW</v>
          </cell>
          <cell r="C227" t="str">
            <v>kVA</v>
          </cell>
        </row>
        <row r="228">
          <cell r="A228" t="str">
            <v>DEMANDAS</v>
          </cell>
          <cell r="B228">
            <v>1009.1920275637546</v>
          </cell>
          <cell r="C228">
            <v>1187.3869180546208</v>
          </cell>
        </row>
        <row r="229">
          <cell r="A229" t="str">
            <v>RESERVA     (%)</v>
          </cell>
          <cell r="B229">
            <v>0.2</v>
          </cell>
        </row>
        <row r="230">
          <cell r="A230" t="str">
            <v>FATOR DE SIMULTANEIDADE</v>
          </cell>
          <cell r="B230">
            <v>1</v>
          </cell>
        </row>
        <row r="232">
          <cell r="A232" t="str">
            <v xml:space="preserve">DEMANDA FINAL </v>
          </cell>
          <cell r="B232">
            <v>1211.0304330765055</v>
          </cell>
          <cell r="C232">
            <v>1424.8643016655449</v>
          </cell>
        </row>
        <row r="234">
          <cell r="A234" t="str">
            <v>TENSÃO (V)</v>
          </cell>
          <cell r="B234">
            <v>380</v>
          </cell>
          <cell r="C234" t="str">
            <v>V</v>
          </cell>
        </row>
        <row r="235">
          <cell r="A235" t="str">
            <v>CORRENTE (A)</v>
          </cell>
          <cell r="B235">
            <v>2164.8573371718176</v>
          </cell>
          <cell r="C235" t="str">
            <v>A</v>
          </cell>
        </row>
        <row r="236">
          <cell r="A236" t="str">
            <v>DISJUNTOR GERAL</v>
          </cell>
          <cell r="B236">
            <v>1250</v>
          </cell>
          <cell r="C236" t="str">
            <v>A</v>
          </cell>
        </row>
        <row r="238">
          <cell r="A238" t="str">
            <v>ADOTADO GERADOR DE 1165/1040KVA</v>
          </cell>
        </row>
        <row r="243">
          <cell r="A243" t="str">
            <v>TABELA DE EMERGÊNICA GERAL – 1º FASE</v>
          </cell>
        </row>
        <row r="245">
          <cell r="A245" t="str">
            <v>FINALIDADE</v>
          </cell>
          <cell r="B245" t="str">
            <v>POT. UNIT. (kW)</v>
          </cell>
          <cell r="C245" t="str">
            <v>POT. UNIT. (CV)</v>
          </cell>
          <cell r="D245" t="str">
            <v>T I P O</v>
          </cell>
          <cell r="E245" t="str">
            <v>POT-M (KW)</v>
          </cell>
          <cell r="F245" t="str">
            <v>FP- M</v>
          </cell>
          <cell r="G245" t="str">
            <v>QTDE.</v>
          </cell>
          <cell r="H245" t="str">
            <v>PÓLOS</v>
          </cell>
          <cell r="I245" t="str">
            <v>F.D.</v>
          </cell>
          <cell r="J245" t="str">
            <v>F.P.</v>
          </cell>
          <cell r="K245" t="str">
            <v>POT. INSTALADA (kW)</v>
          </cell>
          <cell r="L245" t="str">
            <v>POT. INSTALADA (kVA)</v>
          </cell>
          <cell r="M245" t="str">
            <v>POT. DEMANDADA (kW)</v>
          </cell>
          <cell r="N245" t="str">
            <v>POT. DEMANDADA (kVA)</v>
          </cell>
        </row>
        <row r="246">
          <cell r="A246" t="str">
            <v>BARRAMENTO BLINDADO BB1.1/1.3 – ILUMINAÇÃO HALL</v>
          </cell>
          <cell r="B246">
            <v>123.78</v>
          </cell>
          <cell r="E246" t="e">
            <v>#N/A</v>
          </cell>
          <cell r="F246" t="e">
            <v>#N/A</v>
          </cell>
          <cell r="G246">
            <v>1</v>
          </cell>
          <cell r="I246">
            <v>0.72387274236801691</v>
          </cell>
          <cell r="J246">
            <v>0.98</v>
          </cell>
          <cell r="K246">
            <v>123.78</v>
          </cell>
          <cell r="L246">
            <v>126.30612244897959</v>
          </cell>
          <cell r="M246">
            <v>89.600968050313128</v>
          </cell>
          <cell r="N246">
            <v>91.4295592350134</v>
          </cell>
        </row>
        <row r="247">
          <cell r="A247" t="str">
            <v>QD-B1-3S</v>
          </cell>
          <cell r="B247">
            <v>140.32509426511928</v>
          </cell>
          <cell r="E247" t="e">
            <v>#N/A</v>
          </cell>
          <cell r="F247" t="e">
            <v>#N/A</v>
          </cell>
          <cell r="G247">
            <v>1</v>
          </cell>
          <cell r="I247">
            <v>1</v>
          </cell>
          <cell r="J247">
            <v>0.77296462798671983</v>
          </cell>
          <cell r="K247">
            <v>140.32509426511928</v>
          </cell>
          <cell r="L247">
            <v>181.54141752982022</v>
          </cell>
          <cell r="M247">
            <v>140.32509426511928</v>
          </cell>
          <cell r="N247">
            <v>181.54141752982022</v>
          </cell>
        </row>
        <row r="248">
          <cell r="A248" t="str">
            <v>NO BREAK</v>
          </cell>
          <cell r="B248">
            <v>30</v>
          </cell>
          <cell r="G248">
            <v>2</v>
          </cell>
          <cell r="I248">
            <v>0.5</v>
          </cell>
          <cell r="J248">
            <v>1</v>
          </cell>
          <cell r="K248">
            <v>60</v>
          </cell>
          <cell r="L248">
            <v>60</v>
          </cell>
          <cell r="M248">
            <v>30</v>
          </cell>
          <cell r="N248">
            <v>30</v>
          </cell>
        </row>
        <row r="249">
          <cell r="A249" t="str">
            <v>ILUMINAÇÃO E COMANDO ELEVADORES SUBSOLO</v>
          </cell>
          <cell r="B249">
            <v>1.3</v>
          </cell>
          <cell r="E249" t="e">
            <v>#N/A</v>
          </cell>
          <cell r="F249" t="e">
            <v>#N/A</v>
          </cell>
          <cell r="G249">
            <v>1</v>
          </cell>
          <cell r="I249">
            <v>0.74</v>
          </cell>
          <cell r="J249">
            <v>0.8</v>
          </cell>
          <cell r="K249">
            <v>1.3</v>
          </cell>
          <cell r="L249">
            <v>1.625</v>
          </cell>
          <cell r="M249">
            <v>0.96199999999999997</v>
          </cell>
          <cell r="N249">
            <v>1.2024999999999999</v>
          </cell>
        </row>
        <row r="250">
          <cell r="A250" t="str">
            <v>ELEVADORES GARAGEM</v>
          </cell>
          <cell r="B250">
            <v>20</v>
          </cell>
          <cell r="E250" t="e">
            <v>#N/A</v>
          </cell>
          <cell r="F250" t="e">
            <v>#N/A</v>
          </cell>
          <cell r="G250">
            <v>2</v>
          </cell>
          <cell r="I250">
            <v>0.74</v>
          </cell>
          <cell r="J250">
            <v>0.8</v>
          </cell>
          <cell r="K250">
            <v>40</v>
          </cell>
          <cell r="L250">
            <v>50</v>
          </cell>
          <cell r="M250">
            <v>29.6</v>
          </cell>
          <cell r="N250">
            <v>37</v>
          </cell>
        </row>
        <row r="251">
          <cell r="A251" t="str">
            <v>ELEVADORES ZONA BAIXA</v>
          </cell>
          <cell r="B251">
            <v>50</v>
          </cell>
          <cell r="E251" t="e">
            <v>#N/A</v>
          </cell>
          <cell r="F251" t="e">
            <v>#N/A</v>
          </cell>
          <cell r="G251">
            <v>8</v>
          </cell>
          <cell r="I251">
            <v>0.125</v>
          </cell>
          <cell r="J251">
            <v>0.8</v>
          </cell>
          <cell r="K251">
            <v>400</v>
          </cell>
          <cell r="L251">
            <v>500</v>
          </cell>
          <cell r="M251">
            <v>50</v>
          </cell>
          <cell r="N251">
            <v>62.5</v>
          </cell>
        </row>
        <row r="252">
          <cell r="A252" t="str">
            <v>ILUMINAÇÃO E COMANDO ELEVADORES ZONA BAIXA</v>
          </cell>
          <cell r="B252">
            <v>3</v>
          </cell>
          <cell r="E252" t="e">
            <v>#N/A</v>
          </cell>
          <cell r="F252" t="e">
            <v>#N/A</v>
          </cell>
          <cell r="G252">
            <v>1</v>
          </cell>
          <cell r="I252">
            <v>0.1</v>
          </cell>
          <cell r="J252">
            <v>0.8</v>
          </cell>
          <cell r="K252">
            <v>3</v>
          </cell>
          <cell r="L252">
            <v>3.75</v>
          </cell>
          <cell r="M252">
            <v>0.3</v>
          </cell>
          <cell r="N252">
            <v>0.375</v>
          </cell>
        </row>
        <row r="253">
          <cell r="A253" t="str">
            <v>ELEVADOR DE SEGUANÇA</v>
          </cell>
          <cell r="B253">
            <v>35</v>
          </cell>
          <cell r="E253" t="e">
            <v>#N/A</v>
          </cell>
          <cell r="F253" t="e">
            <v>#N/A</v>
          </cell>
          <cell r="G253">
            <v>1</v>
          </cell>
          <cell r="I253">
            <v>1</v>
          </cell>
          <cell r="J253">
            <v>0.8</v>
          </cell>
          <cell r="K253">
            <v>35</v>
          </cell>
          <cell r="L253">
            <v>43.75</v>
          </cell>
          <cell r="M253">
            <v>35</v>
          </cell>
          <cell r="N253">
            <v>43.75</v>
          </cell>
        </row>
        <row r="254">
          <cell r="A254" t="str">
            <v>ILUMINAÇÃO E COMANDO ELEVADORE DE SEGURANÇA</v>
          </cell>
          <cell r="B254">
            <v>3</v>
          </cell>
          <cell r="E254" t="e">
            <v>#N/A</v>
          </cell>
          <cell r="F254" t="e">
            <v>#N/A</v>
          </cell>
          <cell r="G254">
            <v>1</v>
          </cell>
          <cell r="I254">
            <v>1</v>
          </cell>
          <cell r="J254">
            <v>0.8</v>
          </cell>
          <cell r="K254">
            <v>3</v>
          </cell>
          <cell r="L254">
            <v>3.75</v>
          </cell>
          <cell r="M254">
            <v>3</v>
          </cell>
          <cell r="N254">
            <v>3.75</v>
          </cell>
        </row>
        <row r="255">
          <cell r="A255" t="str">
            <v>PRESSURIZAÇÃO ESCADA 5SS</v>
          </cell>
          <cell r="B255">
            <v>6.3805104408352662</v>
          </cell>
          <cell r="C255">
            <v>7.5</v>
          </cell>
          <cell r="D255" t="str">
            <v>C</v>
          </cell>
          <cell r="E255">
            <v>6.3805104408352662</v>
          </cell>
          <cell r="F255">
            <v>0.8</v>
          </cell>
          <cell r="G255">
            <v>4</v>
          </cell>
          <cell r="I255">
            <v>0.5</v>
          </cell>
          <cell r="J255">
            <v>0.8</v>
          </cell>
          <cell r="K255">
            <v>25.522041763341065</v>
          </cell>
          <cell r="L255">
            <v>31.902552204176331</v>
          </cell>
          <cell r="M255">
            <v>12.761020881670532</v>
          </cell>
          <cell r="N255">
            <v>15.951276102088165</v>
          </cell>
        </row>
        <row r="256">
          <cell r="A256" t="str">
            <v>PRESSURIZAÇÃO ESCADA 3SS</v>
          </cell>
          <cell r="B256">
            <v>8.6705202312138727</v>
          </cell>
          <cell r="C256">
            <v>10</v>
          </cell>
          <cell r="D256" t="str">
            <v>C</v>
          </cell>
          <cell r="E256">
            <v>8.6705202312138727</v>
          </cell>
          <cell r="F256">
            <v>0.85</v>
          </cell>
          <cell r="G256">
            <v>2</v>
          </cell>
          <cell r="I256">
            <v>0.5</v>
          </cell>
          <cell r="J256">
            <v>0.85</v>
          </cell>
          <cell r="K256">
            <v>17.341040462427745</v>
          </cell>
          <cell r="L256">
            <v>20.401224073444407</v>
          </cell>
          <cell r="M256">
            <v>8.6705202312138727</v>
          </cell>
          <cell r="N256">
            <v>10.200612036722204</v>
          </cell>
        </row>
        <row r="257">
          <cell r="A257" t="str">
            <v>PRESSURIZAÇÃO ESCADA 1SS</v>
          </cell>
          <cell r="B257">
            <v>16.930022573363431</v>
          </cell>
          <cell r="C257">
            <v>20</v>
          </cell>
          <cell r="D257" t="str">
            <v>C</v>
          </cell>
          <cell r="E257">
            <v>16.930022573363431</v>
          </cell>
          <cell r="F257">
            <v>0.84</v>
          </cell>
          <cell r="G257">
            <v>5</v>
          </cell>
          <cell r="I257">
            <v>0.8</v>
          </cell>
          <cell r="J257">
            <v>0.84</v>
          </cell>
          <cell r="K257">
            <v>84.650112866817153</v>
          </cell>
          <cell r="L257">
            <v>100.77394388906805</v>
          </cell>
          <cell r="M257">
            <v>67.720090293453723</v>
          </cell>
          <cell r="N257">
            <v>80.619155111254443</v>
          </cell>
        </row>
        <row r="258">
          <cell r="A258" t="str">
            <v>EXAUSTÃO DE FUMAÇA</v>
          </cell>
          <cell r="B258">
            <v>16.930022573363431</v>
          </cell>
          <cell r="C258">
            <v>20</v>
          </cell>
          <cell r="D258" t="str">
            <v>C</v>
          </cell>
          <cell r="E258">
            <v>16.930022573363431</v>
          </cell>
          <cell r="F258">
            <v>0.84</v>
          </cell>
          <cell r="G258">
            <v>2</v>
          </cell>
          <cell r="I258">
            <v>1</v>
          </cell>
          <cell r="J258">
            <v>0.84</v>
          </cell>
          <cell r="K258">
            <v>33.860045146726861</v>
          </cell>
          <cell r="L258">
            <v>40.309577555627214</v>
          </cell>
          <cell r="M258">
            <v>33.860045146726861</v>
          </cell>
          <cell r="N258">
            <v>40.309577555627214</v>
          </cell>
        </row>
        <row r="259">
          <cell r="A259" t="str">
            <v>ELEVADOR DE SEGUANÇA</v>
          </cell>
          <cell r="B259">
            <v>35</v>
          </cell>
          <cell r="E259" t="e">
            <v>#N/A</v>
          </cell>
          <cell r="F259" t="e">
            <v>#N/A</v>
          </cell>
          <cell r="G259">
            <v>1</v>
          </cell>
          <cell r="I259">
            <v>1</v>
          </cell>
          <cell r="J259">
            <v>0.8</v>
          </cell>
          <cell r="K259">
            <v>35</v>
          </cell>
          <cell r="L259">
            <v>43.75</v>
          </cell>
          <cell r="M259">
            <v>35</v>
          </cell>
          <cell r="N259">
            <v>43.75</v>
          </cell>
        </row>
        <row r="260">
          <cell r="A260" t="str">
            <v>ILUMINAÇÃO E COMANDO ELEVADORE DE SEGURANÇA</v>
          </cell>
          <cell r="B260">
            <v>3</v>
          </cell>
          <cell r="E260" t="e">
            <v>#N/A</v>
          </cell>
          <cell r="F260" t="e">
            <v>#N/A</v>
          </cell>
          <cell r="G260">
            <v>1</v>
          </cell>
          <cell r="I260">
            <v>1</v>
          </cell>
          <cell r="J260">
            <v>0.8</v>
          </cell>
          <cell r="K260">
            <v>3</v>
          </cell>
          <cell r="L260">
            <v>3.75</v>
          </cell>
          <cell r="M260">
            <v>3</v>
          </cell>
          <cell r="N260">
            <v>3.75</v>
          </cell>
        </row>
        <row r="261">
          <cell r="A261" t="str">
            <v>PRESSURIZAÇÃO ESCADA 5SS</v>
          </cell>
          <cell r="B261">
            <v>6.3805104408352662</v>
          </cell>
          <cell r="C261">
            <v>7.5</v>
          </cell>
          <cell r="D261" t="str">
            <v>C</v>
          </cell>
          <cell r="E261">
            <v>6.3805104408352662</v>
          </cell>
          <cell r="F261">
            <v>0.8</v>
          </cell>
          <cell r="G261">
            <v>4</v>
          </cell>
          <cell r="I261">
            <v>0.5</v>
          </cell>
          <cell r="J261">
            <v>0.8</v>
          </cell>
          <cell r="K261">
            <v>25.522041763341065</v>
          </cell>
          <cell r="L261">
            <v>31.902552204176331</v>
          </cell>
          <cell r="M261">
            <v>12.761020881670532</v>
          </cell>
          <cell r="N261">
            <v>15.951276102088165</v>
          </cell>
        </row>
        <row r="262">
          <cell r="A262" t="str">
            <v>PRESSURIZAÇÃO ESCADA 3SS</v>
          </cell>
          <cell r="B262">
            <v>8.6705202312138727</v>
          </cell>
          <cell r="C262">
            <v>10</v>
          </cell>
          <cell r="D262" t="str">
            <v>C</v>
          </cell>
          <cell r="E262">
            <v>8.6705202312138727</v>
          </cell>
          <cell r="F262">
            <v>0.85</v>
          </cell>
          <cell r="G262">
            <v>2</v>
          </cell>
          <cell r="I262">
            <v>0.5</v>
          </cell>
          <cell r="J262">
            <v>0.85</v>
          </cell>
          <cell r="K262">
            <v>17.341040462427745</v>
          </cell>
          <cell r="L262">
            <v>20.401224073444407</v>
          </cell>
          <cell r="M262">
            <v>8.6705202312138727</v>
          </cell>
          <cell r="N262">
            <v>10.200612036722204</v>
          </cell>
        </row>
        <row r="263">
          <cell r="A263" t="str">
            <v>PRESSURIZAÇÃO ESCADA 1SS</v>
          </cell>
          <cell r="B263">
            <v>16.930022573363431</v>
          </cell>
          <cell r="C263">
            <v>20</v>
          </cell>
          <cell r="D263" t="str">
            <v>C</v>
          </cell>
          <cell r="E263">
            <v>16.930022573363431</v>
          </cell>
          <cell r="F263">
            <v>0.84</v>
          </cell>
          <cell r="G263">
            <v>5</v>
          </cell>
          <cell r="I263">
            <v>0.8</v>
          </cell>
          <cell r="J263">
            <v>0.84</v>
          </cell>
          <cell r="K263">
            <v>84.650112866817153</v>
          </cell>
          <cell r="L263">
            <v>100.77394388906805</v>
          </cell>
          <cell r="M263">
            <v>67.720090293453723</v>
          </cell>
          <cell r="N263">
            <v>80.619155111254443</v>
          </cell>
        </row>
        <row r="264">
          <cell r="A264" t="str">
            <v>EXAUSTÃO DE FUMAÇA</v>
          </cell>
          <cell r="B264">
            <v>16.930022573363431</v>
          </cell>
          <cell r="C264">
            <v>20</v>
          </cell>
          <cell r="D264" t="str">
            <v>C</v>
          </cell>
          <cell r="E264">
            <v>16.930022573363431</v>
          </cell>
          <cell r="F264">
            <v>0.84</v>
          </cell>
          <cell r="G264">
            <v>2</v>
          </cell>
          <cell r="I264">
            <v>1</v>
          </cell>
          <cell r="J264">
            <v>0.84</v>
          </cell>
          <cell r="K264">
            <v>33.860045146726861</v>
          </cell>
          <cell r="L264">
            <v>40.309577555627214</v>
          </cell>
          <cell r="M264">
            <v>33.860045146726861</v>
          </cell>
          <cell r="N264">
            <v>40.309577555627214</v>
          </cell>
        </row>
        <row r="265">
          <cell r="A265" t="str">
            <v>BOMBA DE RECALQUE DE ÓLEO DIESEL</v>
          </cell>
          <cell r="B265">
            <v>2.75</v>
          </cell>
          <cell r="C265">
            <v>3</v>
          </cell>
          <cell r="D265" t="str">
            <v>H</v>
          </cell>
          <cell r="E265">
            <v>2.75</v>
          </cell>
          <cell r="F265">
            <v>0.77</v>
          </cell>
          <cell r="G265">
            <v>2</v>
          </cell>
          <cell r="I265">
            <v>0.5</v>
          </cell>
          <cell r="J265">
            <v>0.77</v>
          </cell>
          <cell r="K265">
            <v>5.5</v>
          </cell>
          <cell r="L265">
            <v>7.1428571428571441</v>
          </cell>
          <cell r="M265">
            <v>2.75</v>
          </cell>
          <cell r="N265">
            <v>3.5714285714285721</v>
          </cell>
        </row>
        <row r="266">
          <cell r="A266" t="str">
            <v>ILUMINAÇÃO E TOMADAS GERADOR</v>
          </cell>
          <cell r="B266">
            <v>11.67</v>
          </cell>
          <cell r="G266">
            <v>1</v>
          </cell>
          <cell r="I266">
            <v>0.9</v>
          </cell>
          <cell r="J266">
            <v>0.94</v>
          </cell>
          <cell r="K266">
            <v>11.67</v>
          </cell>
          <cell r="L266">
            <v>12.414893617021276</v>
          </cell>
          <cell r="M266">
            <v>10.503</v>
          </cell>
          <cell r="N266">
            <v>11.173404255319149</v>
          </cell>
        </row>
        <row r="267">
          <cell r="A267" t="str">
            <v>BOMBA DE INCÊNDIO PRINCIPAL</v>
          </cell>
          <cell r="B267">
            <v>119.56521739130434</v>
          </cell>
          <cell r="C267">
            <v>150</v>
          </cell>
          <cell r="D267" t="str">
            <v>H</v>
          </cell>
          <cell r="E267">
            <v>119.56521739130434</v>
          </cell>
          <cell r="F267">
            <v>0.86</v>
          </cell>
          <cell r="G267">
            <v>1</v>
          </cell>
          <cell r="I267">
            <v>1</v>
          </cell>
          <cell r="J267">
            <v>0.86</v>
          </cell>
          <cell r="K267">
            <v>119.56521739130434</v>
          </cell>
          <cell r="L267">
            <v>139.02932254802832</v>
          </cell>
          <cell r="M267">
            <v>119.56521739130434</v>
          </cell>
          <cell r="N267">
            <v>139.02932254802832</v>
          </cell>
        </row>
        <row r="268">
          <cell r="A268" t="str">
            <v>RETIFICADOR SUBESTAÇÃO</v>
          </cell>
          <cell r="B268">
            <v>10</v>
          </cell>
          <cell r="G268">
            <v>1</v>
          </cell>
          <cell r="I268">
            <v>1</v>
          </cell>
          <cell r="J268">
            <v>0.8</v>
          </cell>
          <cell r="K268">
            <v>10</v>
          </cell>
          <cell r="L268">
            <v>12.5</v>
          </cell>
          <cell r="M268">
            <v>10</v>
          </cell>
          <cell r="N268">
            <v>12.5</v>
          </cell>
        </row>
        <row r="269">
          <cell r="A269" t="str">
            <v>ILUMINAÇÃO HELIPONTO</v>
          </cell>
          <cell r="B269">
            <v>10</v>
          </cell>
          <cell r="E269" t="e">
            <v>#N/A</v>
          </cell>
          <cell r="F269" t="e">
            <v>#N/A</v>
          </cell>
          <cell r="G269">
            <v>1</v>
          </cell>
          <cell r="I269">
            <v>1</v>
          </cell>
          <cell r="J269">
            <v>0.9</v>
          </cell>
          <cell r="K269">
            <v>10</v>
          </cell>
          <cell r="L269">
            <v>11.111111111111111</v>
          </cell>
          <cell r="M269">
            <v>10</v>
          </cell>
          <cell r="N269">
            <v>11.111111111111111</v>
          </cell>
        </row>
        <row r="270">
          <cell r="A270" t="str">
            <v>ELEVADORE HELIPONTO</v>
          </cell>
          <cell r="B270">
            <v>12</v>
          </cell>
          <cell r="E270" t="e">
            <v>#N/A</v>
          </cell>
          <cell r="F270" t="e">
            <v>#N/A</v>
          </cell>
          <cell r="G270">
            <v>2</v>
          </cell>
          <cell r="I270">
            <v>1</v>
          </cell>
          <cell r="J270">
            <v>0.9</v>
          </cell>
          <cell r="K270">
            <v>24</v>
          </cell>
          <cell r="L270">
            <v>26.666666666666664</v>
          </cell>
          <cell r="M270">
            <v>24</v>
          </cell>
          <cell r="N270">
            <v>26.666666666666664</v>
          </cell>
        </row>
        <row r="271">
          <cell r="A271" t="str">
            <v>ILUMINAÇÃO E COMANDO ELEVADORE HELIPONTO</v>
          </cell>
          <cell r="B271">
            <v>1.3</v>
          </cell>
          <cell r="E271" t="e">
            <v>#N/A</v>
          </cell>
          <cell r="F271" t="e">
            <v>#N/A</v>
          </cell>
          <cell r="G271">
            <v>1</v>
          </cell>
          <cell r="I271">
            <v>1</v>
          </cell>
          <cell r="J271">
            <v>0.8</v>
          </cell>
          <cell r="K271">
            <v>1.3</v>
          </cell>
          <cell r="L271">
            <v>1.625</v>
          </cell>
          <cell r="M271">
            <v>1.3</v>
          </cell>
          <cell r="N271">
            <v>1.625</v>
          </cell>
        </row>
        <row r="272">
          <cell r="A272" t="str">
            <v>ELEVADORES ZONA ALTA</v>
          </cell>
          <cell r="B272">
            <v>70</v>
          </cell>
          <cell r="E272" t="e">
            <v>#N/A</v>
          </cell>
          <cell r="F272" t="e">
            <v>#N/A</v>
          </cell>
          <cell r="G272">
            <v>8</v>
          </cell>
          <cell r="I272">
            <v>0.13</v>
          </cell>
          <cell r="J272">
            <v>0.8</v>
          </cell>
          <cell r="K272">
            <v>560</v>
          </cell>
          <cell r="L272">
            <v>700</v>
          </cell>
          <cell r="M272">
            <v>72.8</v>
          </cell>
          <cell r="N272">
            <v>91</v>
          </cell>
        </row>
        <row r="273">
          <cell r="A273" t="str">
            <v>ILUMINAÇÃO E COMANDO ELEVADORES ZONA ALTA</v>
          </cell>
          <cell r="B273">
            <v>3</v>
          </cell>
          <cell r="E273" t="e">
            <v>#N/A</v>
          </cell>
          <cell r="F273" t="e">
            <v>#N/A</v>
          </cell>
          <cell r="G273">
            <v>1</v>
          </cell>
          <cell r="I273">
            <v>0.13</v>
          </cell>
          <cell r="J273">
            <v>0.8</v>
          </cell>
          <cell r="K273">
            <v>3</v>
          </cell>
          <cell r="L273">
            <v>3.75</v>
          </cell>
          <cell r="M273">
            <v>0.39</v>
          </cell>
          <cell r="N273">
            <v>0.48749999999999999</v>
          </cell>
        </row>
        <row r="274">
          <cell r="A274" t="str">
            <v>BARRAMENTO BLINDADO BB2.1/2.3 ESCRITÓRIOS</v>
          </cell>
          <cell r="B274">
            <v>96.05</v>
          </cell>
          <cell r="E274" t="e">
            <v>#N/A</v>
          </cell>
          <cell r="F274" t="e">
            <v>#N/A</v>
          </cell>
          <cell r="G274">
            <v>1</v>
          </cell>
          <cell r="I274">
            <v>1</v>
          </cell>
          <cell r="J274">
            <v>0.98</v>
          </cell>
          <cell r="K274">
            <v>96.05</v>
          </cell>
          <cell r="L274">
            <v>98.010204081632637</v>
          </cell>
          <cell r="M274">
            <v>96.05</v>
          </cell>
          <cell r="N274">
            <v>98.010204081632637</v>
          </cell>
        </row>
        <row r="275">
          <cell r="A275" t="str">
            <v>TOTAL</v>
          </cell>
          <cell r="I275">
            <v>0.50301320878545841</v>
          </cell>
          <cell r="J275">
            <v>0.850036125133944</v>
          </cell>
          <cell r="K275">
            <v>2008.2367921350492</v>
          </cell>
          <cell r="L275">
            <v>2417.2471905907491</v>
          </cell>
          <cell r="M275">
            <v>1010.1696328128667</v>
          </cell>
          <cell r="N275">
            <v>1188.3843556104039</v>
          </cell>
        </row>
        <row r="278">
          <cell r="A278" t="str">
            <v>RESUMO GERAL:</v>
          </cell>
          <cell r="B278" t="str">
            <v>kW</v>
          </cell>
          <cell r="C278" t="str">
            <v>kVA</v>
          </cell>
        </row>
        <row r="279">
          <cell r="A279" t="str">
            <v>DEMANDAS</v>
          </cell>
          <cell r="B279">
            <v>1010.1696328128667</v>
          </cell>
          <cell r="C279">
            <v>1188.3843556104039</v>
          </cell>
        </row>
        <row r="280">
          <cell r="A280" t="str">
            <v>RESERVA     (%)</v>
          </cell>
          <cell r="B280">
            <v>0</v>
          </cell>
        </row>
        <row r="281">
          <cell r="A281" t="str">
            <v>FATOR DE SIMULTANEIDADE</v>
          </cell>
          <cell r="B281">
            <v>0.8</v>
          </cell>
        </row>
        <row r="283">
          <cell r="A283" t="str">
            <v xml:space="preserve">DEMANDA FINAL </v>
          </cell>
          <cell r="B283">
            <v>808.13570625029342</v>
          </cell>
          <cell r="C283">
            <v>950.70748448832319</v>
          </cell>
        </row>
        <row r="285">
          <cell r="A285" t="str">
            <v>TENSÃO (V)</v>
          </cell>
          <cell r="B285">
            <v>380</v>
          </cell>
          <cell r="C285" t="str">
            <v>V</v>
          </cell>
        </row>
        <row r="286">
          <cell r="A286" t="str">
            <v>CORRENTE (A)</v>
          </cell>
          <cell r="B286">
            <v>1444.4505844471721</v>
          </cell>
          <cell r="C286" t="str">
            <v>A</v>
          </cell>
        </row>
        <row r="287">
          <cell r="A287" t="str">
            <v>DISJUNTOR GERAL</v>
          </cell>
          <cell r="B287">
            <v>1250</v>
          </cell>
          <cell r="C287" t="str">
            <v>A</v>
          </cell>
        </row>
        <row r="289">
          <cell r="A289" t="str">
            <v>ADOTADO GERADOR DE 1040KVA/830KW</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ELET&amp;AC"/>
      <sheetName val="Cabos"/>
      <sheetName val="ATERR"/>
      <sheetName val="ILUM"/>
      <sheetName val="Memoria"/>
      <sheetName val="Paineis"/>
      <sheetName val="Lista Cabos Compras"/>
      <sheetName val="Lista Cabos Compras (Apoio)"/>
      <sheetName val="Lista Materiais"/>
      <sheetName val="DADOS"/>
      <sheetName val="Anexos"/>
      <sheetName val="Capa  LISTA CAB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
      <sheetName val="CAPA -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NORÁRIOS"/>
      <sheetName val="Plan1"/>
      <sheetName val="BDI"/>
      <sheetName val="ORÇAMENTO"/>
      <sheetName val="CRONOGRAMA"/>
    </sheetNames>
    <sheetDataSet>
      <sheetData sheetId="0" refreshError="1"/>
      <sheetData sheetId="1" refreshError="1">
        <row r="3">
          <cell r="E3" t="str">
            <v>Selecionar</v>
          </cell>
        </row>
        <row r="4">
          <cell r="E4" t="str">
            <v>Item 01</v>
          </cell>
        </row>
        <row r="5">
          <cell r="E5" t="str">
            <v>Item 02</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DO BDI"/>
      <sheetName val="INSUMOS"/>
      <sheetName val="COMPOSIÇÃO"/>
      <sheetName val="QUANTITATIVO"/>
      <sheetName val="CÁLCULO_DO_BDI"/>
      <sheetName val="Cons"/>
    </sheetNames>
    <sheetDataSet>
      <sheetData sheetId="0"/>
      <sheetData sheetId="1"/>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
      <sheetName val="resumo"/>
      <sheetName val="ORCAMENTO"/>
      <sheetName val="ADMI_25.01"/>
      <sheetName val="ITEM 25 - ADIMINS. LOCAL"/>
      <sheetName val="20.01-04-EL_SP_SON_SEG"/>
      <sheetName val="20.05 - HS"/>
      <sheetName val="20.06-INC"/>
      <sheetName val="20.07- GLP"/>
      <sheetName val="ITEM 22.01 SINALIZACAO"/>
    </sheetNames>
    <sheetDataSet>
      <sheetData sheetId="0" refreshError="1"/>
      <sheetData sheetId="1" refreshError="1"/>
      <sheetData sheetId="2" refreshError="1"/>
      <sheetData sheetId="3" refreshError="1">
        <row r="48">
          <cell r="G48">
            <v>306106.84999999998</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abSelected="1" showOutlineSymbols="0" showWhiteSpace="0" view="pageBreakPreview" zoomScale="130" zoomScaleNormal="100" zoomScaleSheetLayoutView="130" workbookViewId="0">
      <selection activeCell="I51" sqref="I51"/>
    </sheetView>
  </sheetViews>
  <sheetFormatPr defaultRowHeight="14.25" x14ac:dyDescent="0.2"/>
  <cols>
    <col min="1" max="2" width="10" style="197" bestFit="1" customWidth="1"/>
    <col min="3" max="3" width="13.25" style="197" bestFit="1" customWidth="1"/>
    <col min="4" max="4" width="60" style="197" bestFit="1" customWidth="1"/>
    <col min="5" max="5" width="8" style="197" bestFit="1" customWidth="1"/>
    <col min="6" max="9" width="13" style="197" bestFit="1" customWidth="1"/>
    <col min="10" max="10" width="14.75" style="197" hidden="1" customWidth="1"/>
    <col min="11" max="11" width="9" style="197"/>
    <col min="12" max="12" width="9.875" style="197" bestFit="1" customWidth="1"/>
    <col min="13" max="16384" width="9" style="197"/>
  </cols>
  <sheetData>
    <row r="1" spans="1:12" ht="30" x14ac:dyDescent="0.25">
      <c r="A1" s="195"/>
      <c r="B1" s="195"/>
      <c r="C1" s="195"/>
      <c r="D1" s="195" t="s">
        <v>0</v>
      </c>
      <c r="E1" s="227" t="s">
        <v>1</v>
      </c>
      <c r="F1" s="227"/>
      <c r="G1" s="196" t="s">
        <v>2</v>
      </c>
      <c r="H1" s="196" t="s">
        <v>112</v>
      </c>
      <c r="I1" s="195" t="s">
        <v>3</v>
      </c>
    </row>
    <row r="2" spans="1:12" ht="80.099999999999994" customHeight="1" x14ac:dyDescent="0.2">
      <c r="A2" s="194"/>
      <c r="B2" s="194"/>
      <c r="C2" s="194"/>
      <c r="D2" s="194" t="s">
        <v>4</v>
      </c>
      <c r="E2" s="228" t="s">
        <v>354</v>
      </c>
      <c r="F2" s="228"/>
      <c r="G2" s="48">
        <f>'Anexo 3'!H25</f>
        <v>0.2487</v>
      </c>
      <c r="H2" s="48">
        <f>'Anexo 3.1'!H25</f>
        <v>0.15279999999999999</v>
      </c>
      <c r="I2" s="194" t="s">
        <v>5</v>
      </c>
    </row>
    <row r="3" spans="1:12" ht="32.25" customHeight="1" x14ac:dyDescent="0.2">
      <c r="A3" s="229" t="s">
        <v>113</v>
      </c>
      <c r="B3" s="230"/>
      <c r="C3" s="230"/>
      <c r="D3" s="230"/>
      <c r="E3" s="230"/>
      <c r="F3" s="230"/>
      <c r="G3" s="230"/>
      <c r="H3" s="230"/>
      <c r="I3" s="230"/>
    </row>
    <row r="4" spans="1:12" s="211" customFormat="1" ht="30" customHeight="1" x14ac:dyDescent="0.2">
      <c r="A4" s="217" t="s">
        <v>6</v>
      </c>
      <c r="B4" s="218" t="s">
        <v>7</v>
      </c>
      <c r="C4" s="217" t="s">
        <v>8</v>
      </c>
      <c r="D4" s="217" t="s">
        <v>9</v>
      </c>
      <c r="E4" s="219" t="s">
        <v>10</v>
      </c>
      <c r="F4" s="218" t="s">
        <v>11</v>
      </c>
      <c r="G4" s="218" t="s">
        <v>12</v>
      </c>
      <c r="H4" s="218" t="s">
        <v>13</v>
      </c>
      <c r="I4" s="218" t="s">
        <v>14</v>
      </c>
    </row>
    <row r="5" spans="1:12" s="211" customFormat="1" ht="51.95" customHeight="1" x14ac:dyDescent="0.2">
      <c r="A5" s="220" t="s">
        <v>15</v>
      </c>
      <c r="B5" s="220"/>
      <c r="C5" s="220"/>
      <c r="D5" s="176" t="s">
        <v>220</v>
      </c>
      <c r="E5" s="220"/>
      <c r="F5" s="221"/>
      <c r="G5" s="220"/>
      <c r="H5" s="220"/>
      <c r="I5" s="45">
        <f>SUM(I6:I18)</f>
        <v>210950.51</v>
      </c>
      <c r="L5" s="154"/>
    </row>
    <row r="6" spans="1:12" s="211" customFormat="1" ht="36.75" customHeight="1" x14ac:dyDescent="0.2">
      <c r="A6" s="235" t="s">
        <v>16</v>
      </c>
      <c r="B6" s="233" t="s">
        <v>17</v>
      </c>
      <c r="C6" s="233" t="s">
        <v>18</v>
      </c>
      <c r="D6" s="235" t="s">
        <v>365</v>
      </c>
      <c r="E6" s="233" t="s">
        <v>19</v>
      </c>
      <c r="F6" s="233">
        <v>1</v>
      </c>
      <c r="G6" s="237">
        <f>'Anexo 4'!J8</f>
        <v>18858.23</v>
      </c>
      <c r="H6" s="47">
        <f>TRUNC(G6 * (1 + $H$2), 2)</f>
        <v>21739.759999999998</v>
      </c>
      <c r="I6" s="237">
        <f t="shared" ref="I6" si="0">TRUNC(F6 * TRUNC(G6 * (1 + 15.28 / 100), 2), 2)</f>
        <v>21739.759999999998</v>
      </c>
      <c r="J6" s="211">
        <f>TRUNC(F6*G6,2)</f>
        <v>18858.23</v>
      </c>
    </row>
    <row r="7" spans="1:12" s="211" customFormat="1" ht="25.5" customHeight="1" x14ac:dyDescent="0.2">
      <c r="A7" s="236"/>
      <c r="B7" s="234"/>
      <c r="C7" s="234"/>
      <c r="D7" s="236"/>
      <c r="E7" s="234"/>
      <c r="F7" s="234"/>
      <c r="G7" s="238"/>
      <c r="H7" s="209" t="str">
        <f>CONCATENATE("(",$H$2*100,"%)")</f>
        <v>(15,28%)</v>
      </c>
      <c r="I7" s="238"/>
      <c r="J7" s="211">
        <f t="shared" ref="J7:J53" si="1">TRUNC(F7*G7,2)</f>
        <v>0</v>
      </c>
    </row>
    <row r="8" spans="1:12" s="211" customFormat="1" ht="26.1" customHeight="1" x14ac:dyDescent="0.2">
      <c r="A8" s="235" t="s">
        <v>20</v>
      </c>
      <c r="B8" s="233" t="s">
        <v>21</v>
      </c>
      <c r="C8" s="233" t="s">
        <v>18</v>
      </c>
      <c r="D8" s="235" t="s">
        <v>53</v>
      </c>
      <c r="E8" s="233" t="s">
        <v>19</v>
      </c>
      <c r="F8" s="233">
        <v>1</v>
      </c>
      <c r="G8" s="237">
        <f>'Anexo 4'!J14</f>
        <v>3891.28</v>
      </c>
      <c r="H8" s="47">
        <f>TRUNC(G8 * (1 + $H$2), 2)</f>
        <v>4485.8599999999997</v>
      </c>
      <c r="I8" s="237">
        <f t="shared" ref="I8" si="2">TRUNC(F8 * TRUNC(G8 * (1 + 15.28 / 100), 2), 2)</f>
        <v>4485.8599999999997</v>
      </c>
      <c r="J8" s="211">
        <f t="shared" si="1"/>
        <v>3891.28</v>
      </c>
    </row>
    <row r="9" spans="1:12" s="211" customFormat="1" ht="26.1" customHeight="1" x14ac:dyDescent="0.2">
      <c r="A9" s="236"/>
      <c r="B9" s="234"/>
      <c r="C9" s="234"/>
      <c r="D9" s="236"/>
      <c r="E9" s="234"/>
      <c r="F9" s="234"/>
      <c r="G9" s="238"/>
      <c r="H9" s="209" t="str">
        <f>CONCATENATE("(",$H$2*100,"%)")</f>
        <v>(15,28%)</v>
      </c>
      <c r="I9" s="238"/>
      <c r="J9" s="211">
        <f t="shared" si="1"/>
        <v>0</v>
      </c>
    </row>
    <row r="10" spans="1:12" s="211" customFormat="1" ht="26.1" customHeight="1" x14ac:dyDescent="0.2">
      <c r="A10" s="235" t="s">
        <v>22</v>
      </c>
      <c r="B10" s="233" t="s">
        <v>23</v>
      </c>
      <c r="C10" s="233" t="s">
        <v>18</v>
      </c>
      <c r="D10" s="235" t="s">
        <v>54</v>
      </c>
      <c r="E10" s="233" t="s">
        <v>19</v>
      </c>
      <c r="F10" s="233">
        <v>556</v>
      </c>
      <c r="G10" s="237">
        <f>'Anexo 4'!J20</f>
        <v>221.38</v>
      </c>
      <c r="H10" s="47">
        <f>TRUNC(G10 * (1 + $H$2), 2)</f>
        <v>255.2</v>
      </c>
      <c r="I10" s="237">
        <f t="shared" ref="I10" si="3">TRUNC(F10 * TRUNC(G10 * (1 + 15.28 / 100), 2), 2)</f>
        <v>141891.20000000001</v>
      </c>
      <c r="J10" s="211">
        <f t="shared" si="1"/>
        <v>123087.28</v>
      </c>
    </row>
    <row r="11" spans="1:12" s="211" customFormat="1" ht="26.1" customHeight="1" x14ac:dyDescent="0.2">
      <c r="A11" s="236"/>
      <c r="B11" s="234"/>
      <c r="C11" s="234"/>
      <c r="D11" s="236"/>
      <c r="E11" s="234"/>
      <c r="F11" s="234"/>
      <c r="G11" s="238"/>
      <c r="H11" s="209" t="str">
        <f>CONCATENATE("(",$H$2*100,"%)")</f>
        <v>(15,28%)</v>
      </c>
      <c r="I11" s="238"/>
      <c r="J11" s="211">
        <f t="shared" si="1"/>
        <v>0</v>
      </c>
    </row>
    <row r="12" spans="1:12" s="211" customFormat="1" ht="26.1" customHeight="1" x14ac:dyDescent="0.2">
      <c r="A12" s="235" t="s">
        <v>24</v>
      </c>
      <c r="B12" s="233" t="s">
        <v>25</v>
      </c>
      <c r="C12" s="233" t="s">
        <v>18</v>
      </c>
      <c r="D12" s="235" t="s">
        <v>55</v>
      </c>
      <c r="E12" s="233" t="s">
        <v>19</v>
      </c>
      <c r="F12" s="233">
        <v>33</v>
      </c>
      <c r="G12" s="237">
        <f>'Anexo 4'!J26</f>
        <v>221.72</v>
      </c>
      <c r="H12" s="47">
        <f>TRUNC(G12 * (1 + $H$2), 2)</f>
        <v>255.59</v>
      </c>
      <c r="I12" s="237">
        <f t="shared" ref="I12" si="4">TRUNC(F12 * TRUNC(G12 * (1 + 15.28 / 100), 2), 2)</f>
        <v>8434.4699999999993</v>
      </c>
      <c r="J12" s="211">
        <f t="shared" si="1"/>
        <v>7316.76</v>
      </c>
    </row>
    <row r="13" spans="1:12" s="211" customFormat="1" ht="26.1" customHeight="1" x14ac:dyDescent="0.2">
      <c r="A13" s="236"/>
      <c r="B13" s="234"/>
      <c r="C13" s="234"/>
      <c r="D13" s="236"/>
      <c r="E13" s="234"/>
      <c r="F13" s="234"/>
      <c r="G13" s="238"/>
      <c r="H13" s="209" t="str">
        <f>CONCATENATE("(",$H$2*100,"%)")</f>
        <v>(15,28%)</v>
      </c>
      <c r="I13" s="238"/>
      <c r="J13" s="211">
        <f t="shared" si="1"/>
        <v>0</v>
      </c>
    </row>
    <row r="14" spans="1:12" s="211" customFormat="1" ht="26.1" customHeight="1" x14ac:dyDescent="0.2">
      <c r="A14" s="235" t="s">
        <v>26</v>
      </c>
      <c r="B14" s="233" t="s">
        <v>27</v>
      </c>
      <c r="C14" s="233" t="s">
        <v>18</v>
      </c>
      <c r="D14" s="235" t="s">
        <v>111</v>
      </c>
      <c r="E14" s="233" t="s">
        <v>19</v>
      </c>
      <c r="F14" s="233">
        <v>23</v>
      </c>
      <c r="G14" s="237">
        <f>'Anexo 4'!J32</f>
        <v>254.78</v>
      </c>
      <c r="H14" s="47">
        <f>TRUNC(G14 * (1 + $H$2), 2)</f>
        <v>293.70999999999998</v>
      </c>
      <c r="I14" s="237">
        <f t="shared" ref="I14" si="5">TRUNC(F14 * TRUNC(G14 * (1 + 15.28 / 100), 2), 2)</f>
        <v>6755.33</v>
      </c>
      <c r="J14" s="211">
        <f t="shared" si="1"/>
        <v>5859.94</v>
      </c>
    </row>
    <row r="15" spans="1:12" s="211" customFormat="1" ht="26.1" customHeight="1" x14ac:dyDescent="0.2">
      <c r="A15" s="236"/>
      <c r="B15" s="234"/>
      <c r="C15" s="234"/>
      <c r="D15" s="236"/>
      <c r="E15" s="234"/>
      <c r="F15" s="234"/>
      <c r="G15" s="238"/>
      <c r="H15" s="209" t="str">
        <f>CONCATENATE("(",$H$2*100,"%)")</f>
        <v>(15,28%)</v>
      </c>
      <c r="I15" s="238"/>
      <c r="J15" s="211">
        <f t="shared" si="1"/>
        <v>0</v>
      </c>
    </row>
    <row r="16" spans="1:12" s="211" customFormat="1" ht="26.1" customHeight="1" x14ac:dyDescent="0.2">
      <c r="A16" s="235" t="s">
        <v>28</v>
      </c>
      <c r="B16" s="233" t="s">
        <v>29</v>
      </c>
      <c r="C16" s="233" t="s">
        <v>18</v>
      </c>
      <c r="D16" s="235" t="s">
        <v>30</v>
      </c>
      <c r="E16" s="233" t="s">
        <v>19</v>
      </c>
      <c r="F16" s="233">
        <v>39</v>
      </c>
      <c r="G16" s="237">
        <f>'Anexo 4'!J38</f>
        <v>233.9</v>
      </c>
      <c r="H16" s="47">
        <f>TRUNC(G16 * (1 + $H$2), 2)</f>
        <v>269.63</v>
      </c>
      <c r="I16" s="237">
        <f t="shared" ref="I16" si="6">TRUNC(F16 * TRUNC(G16 * (1 + 15.28 / 100), 2), 2)</f>
        <v>10515.57</v>
      </c>
      <c r="J16" s="211">
        <f t="shared" si="1"/>
        <v>9122.1</v>
      </c>
    </row>
    <row r="17" spans="1:10" s="211" customFormat="1" ht="26.1" customHeight="1" x14ac:dyDescent="0.2">
      <c r="A17" s="236"/>
      <c r="B17" s="234"/>
      <c r="C17" s="234"/>
      <c r="D17" s="236"/>
      <c r="E17" s="234"/>
      <c r="F17" s="234"/>
      <c r="G17" s="238"/>
      <c r="H17" s="209" t="str">
        <f>CONCATENATE("(",$H$2*100,"%)")</f>
        <v>(15,28%)</v>
      </c>
      <c r="I17" s="238"/>
      <c r="J17" s="211">
        <f t="shared" si="1"/>
        <v>0</v>
      </c>
    </row>
    <row r="18" spans="1:10" s="211" customFormat="1" ht="25.5" customHeight="1" x14ac:dyDescent="0.2">
      <c r="A18" s="235" t="s">
        <v>31</v>
      </c>
      <c r="B18" s="233" t="s">
        <v>32</v>
      </c>
      <c r="C18" s="233" t="s">
        <v>18</v>
      </c>
      <c r="D18" s="235" t="s">
        <v>56</v>
      </c>
      <c r="E18" s="233" t="s">
        <v>19</v>
      </c>
      <c r="F18" s="233">
        <v>32</v>
      </c>
      <c r="G18" s="237">
        <f>'Anexo 4'!J44</f>
        <v>464.32</v>
      </c>
      <c r="H18" s="47">
        <f>TRUNC(G18 * (1 + $H$2), 2)</f>
        <v>535.26</v>
      </c>
      <c r="I18" s="237">
        <f t="shared" ref="I18" si="7">TRUNC(F18 * TRUNC(G18 * (1 + 15.28 / 100), 2), 2)</f>
        <v>17128.32</v>
      </c>
      <c r="J18" s="211">
        <f t="shared" si="1"/>
        <v>14858.24</v>
      </c>
    </row>
    <row r="19" spans="1:10" s="211" customFormat="1" ht="26.25" customHeight="1" x14ac:dyDescent="0.2">
      <c r="A19" s="236"/>
      <c r="B19" s="234"/>
      <c r="C19" s="234"/>
      <c r="D19" s="236"/>
      <c r="E19" s="234"/>
      <c r="F19" s="234"/>
      <c r="G19" s="238"/>
      <c r="H19" s="209" t="str">
        <f>CONCATENATE("(",$H$2*100,"%)")</f>
        <v>(15,28%)</v>
      </c>
      <c r="I19" s="238"/>
      <c r="J19" s="211">
        <f t="shared" si="1"/>
        <v>0</v>
      </c>
    </row>
    <row r="20" spans="1:10" s="211" customFormat="1" ht="24" customHeight="1" x14ac:dyDescent="0.2">
      <c r="A20" s="220" t="s">
        <v>33</v>
      </c>
      <c r="B20" s="220"/>
      <c r="C20" s="220"/>
      <c r="D20" s="220" t="s">
        <v>366</v>
      </c>
      <c r="E20" s="220"/>
      <c r="F20" s="221"/>
      <c r="G20" s="220"/>
      <c r="H20" s="220"/>
      <c r="I20" s="45">
        <f>SUM(I21:I30)</f>
        <v>86459.61</v>
      </c>
      <c r="J20" s="211">
        <f t="shared" si="1"/>
        <v>0</v>
      </c>
    </row>
    <row r="21" spans="1:10" s="211" customFormat="1" ht="39" customHeight="1" x14ac:dyDescent="0.2">
      <c r="A21" s="222" t="s">
        <v>34</v>
      </c>
      <c r="B21" s="223" t="s">
        <v>295</v>
      </c>
      <c r="C21" s="222" t="s">
        <v>18</v>
      </c>
      <c r="D21" s="222" t="s">
        <v>296</v>
      </c>
      <c r="E21" s="224" t="s">
        <v>19</v>
      </c>
      <c r="F21" s="223">
        <v>556</v>
      </c>
      <c r="G21" s="47">
        <f>'Anexo 4'!J51</f>
        <v>50.9</v>
      </c>
      <c r="H21" s="47">
        <f>TRUNC(G21 * (1 + $G$2), 2)</f>
        <v>63.55</v>
      </c>
      <c r="I21" s="47">
        <f t="shared" ref="I21:I53" si="8">TRUNC(F21 * H21, 2)</f>
        <v>35333.800000000003</v>
      </c>
      <c r="J21" s="211">
        <f t="shared" si="1"/>
        <v>28300.400000000001</v>
      </c>
    </row>
    <row r="22" spans="1:10" s="211" customFormat="1" ht="39" customHeight="1" x14ac:dyDescent="0.2">
      <c r="A22" s="222" t="s">
        <v>35</v>
      </c>
      <c r="B22" s="223" t="s">
        <v>301</v>
      </c>
      <c r="C22" s="222" t="s">
        <v>18</v>
      </c>
      <c r="D22" s="222" t="s">
        <v>302</v>
      </c>
      <c r="E22" s="224" t="s">
        <v>19</v>
      </c>
      <c r="F22" s="223">
        <v>33</v>
      </c>
      <c r="G22" s="47">
        <f>'Anexo 4'!J58</f>
        <v>50.9</v>
      </c>
      <c r="H22" s="47">
        <f t="shared" ref="H22:H53" si="9">TRUNC(G22 * (1 + $G$2), 2)</f>
        <v>63.55</v>
      </c>
      <c r="I22" s="47">
        <f t="shared" si="8"/>
        <v>2097.15</v>
      </c>
      <c r="J22" s="211">
        <f t="shared" si="1"/>
        <v>1679.7</v>
      </c>
    </row>
    <row r="23" spans="1:10" s="211" customFormat="1" ht="39" customHeight="1" x14ac:dyDescent="0.2">
      <c r="A23" s="222" t="s">
        <v>36</v>
      </c>
      <c r="B23" s="223" t="s">
        <v>303</v>
      </c>
      <c r="C23" s="222" t="s">
        <v>18</v>
      </c>
      <c r="D23" s="222" t="s">
        <v>304</v>
      </c>
      <c r="E23" s="224" t="s">
        <v>19</v>
      </c>
      <c r="F23" s="223">
        <v>23</v>
      </c>
      <c r="G23" s="47">
        <f>'Anexo 4'!J65</f>
        <v>101.8</v>
      </c>
      <c r="H23" s="47">
        <f t="shared" si="9"/>
        <v>127.11</v>
      </c>
      <c r="I23" s="47">
        <f t="shared" si="8"/>
        <v>2923.53</v>
      </c>
      <c r="J23" s="211">
        <f t="shared" si="1"/>
        <v>2341.4</v>
      </c>
    </row>
    <row r="24" spans="1:10" s="211" customFormat="1" ht="39" customHeight="1" x14ac:dyDescent="0.2">
      <c r="A24" s="222" t="s">
        <v>307</v>
      </c>
      <c r="B24" s="223" t="s">
        <v>305</v>
      </c>
      <c r="C24" s="222" t="s">
        <v>18</v>
      </c>
      <c r="D24" s="222" t="s">
        <v>306</v>
      </c>
      <c r="E24" s="224" t="s">
        <v>19</v>
      </c>
      <c r="F24" s="223">
        <v>1</v>
      </c>
      <c r="G24" s="47">
        <f>'Anexo 4'!J72</f>
        <v>2443.1999999999998</v>
      </c>
      <c r="H24" s="47">
        <f t="shared" si="9"/>
        <v>3050.82</v>
      </c>
      <c r="I24" s="47">
        <f t="shared" si="8"/>
        <v>3050.82</v>
      </c>
      <c r="J24" s="211">
        <f t="shared" si="1"/>
        <v>2443.1999999999998</v>
      </c>
    </row>
    <row r="25" spans="1:10" s="211" customFormat="1" ht="36.75" customHeight="1" x14ac:dyDescent="0.2">
      <c r="A25" s="222" t="s">
        <v>37</v>
      </c>
      <c r="B25" s="223" t="s">
        <v>308</v>
      </c>
      <c r="C25" s="222" t="s">
        <v>18</v>
      </c>
      <c r="D25" s="222" t="s">
        <v>309</v>
      </c>
      <c r="E25" s="224" t="s">
        <v>19</v>
      </c>
      <c r="F25" s="223">
        <v>1</v>
      </c>
      <c r="G25" s="47">
        <f>'Anexo 4'!J79</f>
        <v>203.6</v>
      </c>
      <c r="H25" s="47">
        <f t="shared" si="9"/>
        <v>254.23</v>
      </c>
      <c r="I25" s="47">
        <f t="shared" si="8"/>
        <v>254.23</v>
      </c>
      <c r="J25" s="211">
        <f t="shared" si="1"/>
        <v>203.6</v>
      </c>
    </row>
    <row r="26" spans="1:10" s="211" customFormat="1" ht="39" customHeight="1" x14ac:dyDescent="0.2">
      <c r="A26" s="222" t="s">
        <v>38</v>
      </c>
      <c r="B26" s="223" t="s">
        <v>310</v>
      </c>
      <c r="C26" s="222" t="s">
        <v>18</v>
      </c>
      <c r="D26" s="222" t="s">
        <v>311</v>
      </c>
      <c r="E26" s="224" t="s">
        <v>19</v>
      </c>
      <c r="F26" s="223">
        <v>39</v>
      </c>
      <c r="G26" s="47">
        <f>'Anexo 4'!J86</f>
        <v>101.8</v>
      </c>
      <c r="H26" s="47">
        <f t="shared" si="9"/>
        <v>127.11</v>
      </c>
      <c r="I26" s="47">
        <f t="shared" si="8"/>
        <v>4957.29</v>
      </c>
      <c r="J26" s="211">
        <f t="shared" si="1"/>
        <v>3970.2</v>
      </c>
    </row>
    <row r="27" spans="1:10" s="211" customFormat="1" ht="51.95" customHeight="1" x14ac:dyDescent="0.2">
      <c r="A27" s="222" t="s">
        <v>39</v>
      </c>
      <c r="B27" s="223" t="s">
        <v>312</v>
      </c>
      <c r="C27" s="222" t="s">
        <v>18</v>
      </c>
      <c r="D27" s="222" t="s">
        <v>313</v>
      </c>
      <c r="E27" s="224" t="s">
        <v>19</v>
      </c>
      <c r="F27" s="223">
        <v>32</v>
      </c>
      <c r="G27" s="47">
        <f>'Anexo 4'!J93</f>
        <v>101.8</v>
      </c>
      <c r="H27" s="47">
        <f t="shared" si="9"/>
        <v>127.11</v>
      </c>
      <c r="I27" s="47">
        <f t="shared" si="8"/>
        <v>4067.52</v>
      </c>
      <c r="J27" s="211">
        <f t="shared" si="1"/>
        <v>3257.6</v>
      </c>
    </row>
    <row r="28" spans="1:10" s="211" customFormat="1" ht="34.5" customHeight="1" x14ac:dyDescent="0.2">
      <c r="A28" s="222" t="s">
        <v>40</v>
      </c>
      <c r="B28" s="223" t="s">
        <v>288</v>
      </c>
      <c r="C28" s="222" t="s">
        <v>18</v>
      </c>
      <c r="D28" s="222" t="s">
        <v>287</v>
      </c>
      <c r="E28" s="224" t="s">
        <v>19</v>
      </c>
      <c r="F28" s="223">
        <v>684</v>
      </c>
      <c r="G28" s="47">
        <f>'Anexo 4'!J100</f>
        <v>38.17</v>
      </c>
      <c r="H28" s="47">
        <f t="shared" si="9"/>
        <v>47.66</v>
      </c>
      <c r="I28" s="47">
        <f t="shared" si="8"/>
        <v>32599.439999999999</v>
      </c>
      <c r="J28" s="211">
        <f t="shared" si="1"/>
        <v>26108.28</v>
      </c>
    </row>
    <row r="29" spans="1:10" s="211" customFormat="1" ht="24" customHeight="1" x14ac:dyDescent="0.2">
      <c r="A29" s="222" t="s">
        <v>41</v>
      </c>
      <c r="B29" s="223" t="s">
        <v>289</v>
      </c>
      <c r="C29" s="222" t="s">
        <v>18</v>
      </c>
      <c r="D29" s="222" t="s">
        <v>290</v>
      </c>
      <c r="E29" s="224" t="s">
        <v>19</v>
      </c>
      <c r="F29" s="223">
        <v>1</v>
      </c>
      <c r="G29" s="47">
        <f>'Anexo 4'!J107</f>
        <v>814.4</v>
      </c>
      <c r="H29" s="47">
        <f t="shared" si="9"/>
        <v>1016.94</v>
      </c>
      <c r="I29" s="47">
        <f t="shared" si="8"/>
        <v>1016.94</v>
      </c>
      <c r="J29" s="211">
        <f t="shared" si="1"/>
        <v>814.4</v>
      </c>
    </row>
    <row r="30" spans="1:10" s="211" customFormat="1" ht="26.1" customHeight="1" x14ac:dyDescent="0.2">
      <c r="A30" s="222" t="s">
        <v>367</v>
      </c>
      <c r="B30" s="223" t="s">
        <v>368</v>
      </c>
      <c r="C30" s="222" t="s">
        <v>18</v>
      </c>
      <c r="D30" s="222" t="s">
        <v>369</v>
      </c>
      <c r="E30" s="224" t="s">
        <v>19</v>
      </c>
      <c r="F30" s="223">
        <v>1</v>
      </c>
      <c r="G30" s="47">
        <f>'Anexo 4'!J114</f>
        <v>127.25</v>
      </c>
      <c r="H30" s="47">
        <f t="shared" si="9"/>
        <v>158.88999999999999</v>
      </c>
      <c r="I30" s="47">
        <f t="shared" si="8"/>
        <v>158.88999999999999</v>
      </c>
      <c r="J30" s="211">
        <f t="shared" si="1"/>
        <v>127.25</v>
      </c>
    </row>
    <row r="31" spans="1:10" s="211" customFormat="1" ht="24" customHeight="1" x14ac:dyDescent="0.2">
      <c r="A31" s="220" t="s">
        <v>42</v>
      </c>
      <c r="B31" s="220"/>
      <c r="C31" s="220"/>
      <c r="D31" s="220" t="s">
        <v>370</v>
      </c>
      <c r="E31" s="220"/>
      <c r="F31" s="221"/>
      <c r="G31" s="220"/>
      <c r="H31" s="220"/>
      <c r="I31" s="45">
        <f>SUM(I32:I49)</f>
        <v>2096.34</v>
      </c>
      <c r="J31" s="211">
        <f t="shared" si="1"/>
        <v>0</v>
      </c>
    </row>
    <row r="32" spans="1:10" s="211" customFormat="1" ht="39" customHeight="1" x14ac:dyDescent="0.2">
      <c r="A32" s="222" t="s">
        <v>44</v>
      </c>
      <c r="B32" s="223" t="s">
        <v>371</v>
      </c>
      <c r="C32" s="222" t="s">
        <v>18</v>
      </c>
      <c r="D32" s="222" t="s">
        <v>372</v>
      </c>
      <c r="E32" s="224" t="s">
        <v>373</v>
      </c>
      <c r="F32" s="223">
        <v>6</v>
      </c>
      <c r="G32" s="47">
        <f>'Anexo 4'!J121</f>
        <v>3.85</v>
      </c>
      <c r="H32" s="47">
        <f t="shared" si="9"/>
        <v>4.8</v>
      </c>
      <c r="I32" s="47">
        <f t="shared" si="8"/>
        <v>28.8</v>
      </c>
      <c r="J32" s="211">
        <f t="shared" si="1"/>
        <v>23.1</v>
      </c>
    </row>
    <row r="33" spans="1:10" s="211" customFormat="1" ht="45" customHeight="1" x14ac:dyDescent="0.2">
      <c r="A33" s="222" t="s">
        <v>47</v>
      </c>
      <c r="B33" s="223" t="s">
        <v>374</v>
      </c>
      <c r="C33" s="222" t="s">
        <v>18</v>
      </c>
      <c r="D33" s="222" t="s">
        <v>375</v>
      </c>
      <c r="E33" s="224" t="s">
        <v>373</v>
      </c>
      <c r="F33" s="223">
        <v>90</v>
      </c>
      <c r="G33" s="47">
        <f>'Anexo 4'!J128</f>
        <v>0.37</v>
      </c>
      <c r="H33" s="47">
        <f t="shared" si="9"/>
        <v>0.46</v>
      </c>
      <c r="I33" s="47">
        <f t="shared" si="8"/>
        <v>41.4</v>
      </c>
      <c r="J33" s="211">
        <f t="shared" si="1"/>
        <v>33.299999999999997</v>
      </c>
    </row>
    <row r="34" spans="1:10" s="211" customFormat="1" ht="27" customHeight="1" x14ac:dyDescent="0.2">
      <c r="A34" s="222" t="s">
        <v>319</v>
      </c>
      <c r="B34" s="223" t="s">
        <v>376</v>
      </c>
      <c r="C34" s="222" t="s">
        <v>18</v>
      </c>
      <c r="D34" s="222" t="s">
        <v>377</v>
      </c>
      <c r="E34" s="224" t="s">
        <v>373</v>
      </c>
      <c r="F34" s="223">
        <v>3</v>
      </c>
      <c r="G34" s="47">
        <f>'Anexo 4'!J137</f>
        <v>70.460000000000008</v>
      </c>
      <c r="H34" s="47">
        <f t="shared" si="9"/>
        <v>87.98</v>
      </c>
      <c r="I34" s="47">
        <f t="shared" si="8"/>
        <v>263.94</v>
      </c>
      <c r="J34" s="211">
        <f t="shared" si="1"/>
        <v>211.38</v>
      </c>
    </row>
    <row r="35" spans="1:10" s="211" customFormat="1" ht="26.1" customHeight="1" x14ac:dyDescent="0.2">
      <c r="A35" s="222" t="s">
        <v>378</v>
      </c>
      <c r="B35" s="223" t="s">
        <v>379</v>
      </c>
      <c r="C35" s="222" t="s">
        <v>18</v>
      </c>
      <c r="D35" s="222" t="s">
        <v>380</v>
      </c>
      <c r="E35" s="224" t="s">
        <v>381</v>
      </c>
      <c r="F35" s="223">
        <v>1</v>
      </c>
      <c r="G35" s="47">
        <f>'Anexo 4'!J145</f>
        <v>78.02</v>
      </c>
      <c r="H35" s="47">
        <f t="shared" si="9"/>
        <v>97.42</v>
      </c>
      <c r="I35" s="47">
        <f t="shared" si="8"/>
        <v>97.42</v>
      </c>
      <c r="J35" s="211">
        <f t="shared" si="1"/>
        <v>78.02</v>
      </c>
    </row>
    <row r="36" spans="1:10" s="211" customFormat="1" ht="24" customHeight="1" x14ac:dyDescent="0.2">
      <c r="A36" s="222" t="s">
        <v>382</v>
      </c>
      <c r="B36" s="223" t="s">
        <v>383</v>
      </c>
      <c r="C36" s="222" t="s">
        <v>18</v>
      </c>
      <c r="D36" s="222" t="s">
        <v>384</v>
      </c>
      <c r="E36" s="224" t="s">
        <v>381</v>
      </c>
      <c r="F36" s="223">
        <v>1</v>
      </c>
      <c r="G36" s="47">
        <f>'Anexo 4'!J153</f>
        <v>16.98</v>
      </c>
      <c r="H36" s="47">
        <f t="shared" si="9"/>
        <v>21.2</v>
      </c>
      <c r="I36" s="47">
        <f t="shared" si="8"/>
        <v>21.2</v>
      </c>
      <c r="J36" s="211">
        <f t="shared" si="1"/>
        <v>16.98</v>
      </c>
    </row>
    <row r="37" spans="1:10" s="211" customFormat="1" ht="24" customHeight="1" x14ac:dyDescent="0.2">
      <c r="A37" s="222" t="s">
        <v>385</v>
      </c>
      <c r="B37" s="223" t="s">
        <v>386</v>
      </c>
      <c r="C37" s="222" t="s">
        <v>18</v>
      </c>
      <c r="D37" s="222" t="s">
        <v>387</v>
      </c>
      <c r="E37" s="224" t="s">
        <v>381</v>
      </c>
      <c r="F37" s="223">
        <v>2</v>
      </c>
      <c r="G37" s="47">
        <f>'Anexo 4'!J161</f>
        <v>15.66</v>
      </c>
      <c r="H37" s="47">
        <f t="shared" si="9"/>
        <v>19.55</v>
      </c>
      <c r="I37" s="47">
        <f t="shared" si="8"/>
        <v>39.1</v>
      </c>
      <c r="J37" s="211">
        <f t="shared" si="1"/>
        <v>31.32</v>
      </c>
    </row>
    <row r="38" spans="1:10" s="211" customFormat="1" ht="39" customHeight="1" x14ac:dyDescent="0.2">
      <c r="A38" s="222" t="s">
        <v>388</v>
      </c>
      <c r="B38" s="223" t="s">
        <v>389</v>
      </c>
      <c r="C38" s="222" t="s">
        <v>242</v>
      </c>
      <c r="D38" s="222" t="s">
        <v>390</v>
      </c>
      <c r="E38" s="224" t="s">
        <v>373</v>
      </c>
      <c r="F38" s="223">
        <v>11</v>
      </c>
      <c r="G38" s="47">
        <f>'Anexo 4'!J169</f>
        <v>10.129999999999999</v>
      </c>
      <c r="H38" s="47">
        <f t="shared" si="9"/>
        <v>12.64</v>
      </c>
      <c r="I38" s="47">
        <f t="shared" si="8"/>
        <v>139.04</v>
      </c>
      <c r="J38" s="211">
        <f t="shared" si="1"/>
        <v>111.43</v>
      </c>
    </row>
    <row r="39" spans="1:10" s="211" customFormat="1" ht="39" customHeight="1" x14ac:dyDescent="0.2">
      <c r="A39" s="222" t="s">
        <v>391</v>
      </c>
      <c r="B39" s="223" t="s">
        <v>392</v>
      </c>
      <c r="C39" s="222" t="s">
        <v>242</v>
      </c>
      <c r="D39" s="222" t="s">
        <v>393</v>
      </c>
      <c r="E39" s="224" t="s">
        <v>394</v>
      </c>
      <c r="F39" s="223">
        <v>4</v>
      </c>
      <c r="G39" s="47">
        <f>'Anexo 4'!J177</f>
        <v>11.29</v>
      </c>
      <c r="H39" s="47">
        <f t="shared" si="9"/>
        <v>14.09</v>
      </c>
      <c r="I39" s="47">
        <f t="shared" si="8"/>
        <v>56.36</v>
      </c>
      <c r="J39" s="211">
        <f t="shared" si="1"/>
        <v>45.16</v>
      </c>
    </row>
    <row r="40" spans="1:10" s="211" customFormat="1" ht="24" customHeight="1" x14ac:dyDescent="0.2">
      <c r="A40" s="222" t="s">
        <v>395</v>
      </c>
      <c r="B40" s="223" t="s">
        <v>396</v>
      </c>
      <c r="C40" s="222" t="s">
        <v>242</v>
      </c>
      <c r="D40" s="222" t="s">
        <v>397</v>
      </c>
      <c r="E40" s="224" t="s">
        <v>398</v>
      </c>
      <c r="F40" s="223">
        <v>2</v>
      </c>
      <c r="G40" s="47">
        <f>'Anexo 4'!J186</f>
        <v>2.2999999999999998</v>
      </c>
      <c r="H40" s="47">
        <f t="shared" si="9"/>
        <v>2.87</v>
      </c>
      <c r="I40" s="47">
        <f t="shared" si="8"/>
        <v>5.74</v>
      </c>
      <c r="J40" s="211">
        <f t="shared" si="1"/>
        <v>4.5999999999999996</v>
      </c>
    </row>
    <row r="41" spans="1:10" s="211" customFormat="1" ht="39" customHeight="1" x14ac:dyDescent="0.2">
      <c r="A41" s="222" t="s">
        <v>399</v>
      </c>
      <c r="B41" s="223" t="s">
        <v>400</v>
      </c>
      <c r="C41" s="222" t="s">
        <v>242</v>
      </c>
      <c r="D41" s="222" t="s">
        <v>401</v>
      </c>
      <c r="E41" s="224" t="s">
        <v>394</v>
      </c>
      <c r="F41" s="223">
        <v>2</v>
      </c>
      <c r="G41" s="47">
        <f>'Anexo 4'!J194</f>
        <v>13.42</v>
      </c>
      <c r="H41" s="47">
        <f t="shared" si="9"/>
        <v>16.75</v>
      </c>
      <c r="I41" s="47">
        <f t="shared" si="8"/>
        <v>33.5</v>
      </c>
      <c r="J41" s="211">
        <f t="shared" si="1"/>
        <v>26.84</v>
      </c>
    </row>
    <row r="42" spans="1:10" s="211" customFormat="1" ht="26.1" customHeight="1" x14ac:dyDescent="0.2">
      <c r="A42" s="222" t="s">
        <v>402</v>
      </c>
      <c r="B42" s="223" t="s">
        <v>403</v>
      </c>
      <c r="C42" s="222" t="s">
        <v>404</v>
      </c>
      <c r="D42" s="222" t="s">
        <v>405</v>
      </c>
      <c r="E42" s="224" t="s">
        <v>394</v>
      </c>
      <c r="F42" s="223">
        <v>2</v>
      </c>
      <c r="G42" s="47">
        <f>'Anexo 4'!J203</f>
        <v>48.08</v>
      </c>
      <c r="H42" s="47">
        <f t="shared" si="9"/>
        <v>60.03</v>
      </c>
      <c r="I42" s="47">
        <f t="shared" si="8"/>
        <v>120.06</v>
      </c>
      <c r="J42" s="211">
        <f t="shared" si="1"/>
        <v>96.16</v>
      </c>
    </row>
    <row r="43" spans="1:10" s="211" customFormat="1" ht="26.1" customHeight="1" x14ac:dyDescent="0.2">
      <c r="A43" s="222" t="s">
        <v>406</v>
      </c>
      <c r="B43" s="223" t="s">
        <v>407</v>
      </c>
      <c r="C43" s="222" t="s">
        <v>18</v>
      </c>
      <c r="D43" s="222" t="s">
        <v>408</v>
      </c>
      <c r="E43" s="224" t="s">
        <v>409</v>
      </c>
      <c r="F43" s="223">
        <v>4</v>
      </c>
      <c r="G43" s="47">
        <f>'Anexo 4'!J211</f>
        <v>3.22</v>
      </c>
      <c r="H43" s="47">
        <f t="shared" si="9"/>
        <v>4.0199999999999996</v>
      </c>
      <c r="I43" s="47">
        <f t="shared" si="8"/>
        <v>16.079999999999998</v>
      </c>
      <c r="J43" s="211">
        <f t="shared" si="1"/>
        <v>12.88</v>
      </c>
    </row>
    <row r="44" spans="1:10" s="211" customFormat="1" ht="24" customHeight="1" x14ac:dyDescent="0.2">
      <c r="A44" s="222" t="s">
        <v>410</v>
      </c>
      <c r="B44" s="223" t="s">
        <v>411</v>
      </c>
      <c r="C44" s="222" t="s">
        <v>404</v>
      </c>
      <c r="D44" s="222" t="s">
        <v>412</v>
      </c>
      <c r="E44" s="224" t="s">
        <v>394</v>
      </c>
      <c r="F44" s="223">
        <v>2</v>
      </c>
      <c r="G44" s="47">
        <f>'Anexo 4'!J219</f>
        <v>38.04</v>
      </c>
      <c r="H44" s="47">
        <f t="shared" si="9"/>
        <v>47.5</v>
      </c>
      <c r="I44" s="47">
        <f t="shared" si="8"/>
        <v>95</v>
      </c>
      <c r="J44" s="211">
        <f t="shared" si="1"/>
        <v>76.08</v>
      </c>
    </row>
    <row r="45" spans="1:10" s="211" customFormat="1" ht="24" customHeight="1" x14ac:dyDescent="0.2">
      <c r="A45" s="222" t="s">
        <v>413</v>
      </c>
      <c r="B45" s="223" t="s">
        <v>414</v>
      </c>
      <c r="C45" s="222" t="s">
        <v>404</v>
      </c>
      <c r="D45" s="222" t="s">
        <v>415</v>
      </c>
      <c r="E45" s="224" t="s">
        <v>373</v>
      </c>
      <c r="F45" s="223">
        <v>1</v>
      </c>
      <c r="G45" s="47">
        <f>'Anexo 4'!J227</f>
        <v>34.61</v>
      </c>
      <c r="H45" s="47">
        <f t="shared" si="9"/>
        <v>43.21</v>
      </c>
      <c r="I45" s="47">
        <f t="shared" si="8"/>
        <v>43.21</v>
      </c>
      <c r="J45" s="211">
        <f t="shared" si="1"/>
        <v>34.61</v>
      </c>
    </row>
    <row r="46" spans="1:10" s="211" customFormat="1" ht="39" customHeight="1" x14ac:dyDescent="0.2">
      <c r="A46" s="222" t="s">
        <v>416</v>
      </c>
      <c r="B46" s="223" t="s">
        <v>417</v>
      </c>
      <c r="C46" s="222" t="s">
        <v>18</v>
      </c>
      <c r="D46" s="222" t="s">
        <v>418</v>
      </c>
      <c r="E46" s="224" t="s">
        <v>373</v>
      </c>
      <c r="F46" s="223">
        <v>17</v>
      </c>
      <c r="G46" s="47">
        <f>'Anexo 4'!J236</f>
        <v>24.41</v>
      </c>
      <c r="H46" s="47">
        <f t="shared" si="9"/>
        <v>30.48</v>
      </c>
      <c r="I46" s="47">
        <f t="shared" si="8"/>
        <v>518.16</v>
      </c>
      <c r="J46" s="211">
        <f t="shared" si="1"/>
        <v>414.97</v>
      </c>
    </row>
    <row r="47" spans="1:10" s="211" customFormat="1" ht="39" customHeight="1" x14ac:dyDescent="0.2">
      <c r="A47" s="222" t="s">
        <v>419</v>
      </c>
      <c r="B47" s="223" t="s">
        <v>420</v>
      </c>
      <c r="C47" s="222" t="s">
        <v>242</v>
      </c>
      <c r="D47" s="222" t="s">
        <v>421</v>
      </c>
      <c r="E47" s="224" t="s">
        <v>373</v>
      </c>
      <c r="F47" s="223">
        <v>36</v>
      </c>
      <c r="G47" s="47">
        <f>'Anexo 4'!J245</f>
        <v>3.96</v>
      </c>
      <c r="H47" s="47">
        <f t="shared" si="9"/>
        <v>4.9400000000000004</v>
      </c>
      <c r="I47" s="47">
        <f t="shared" si="8"/>
        <v>177.84</v>
      </c>
      <c r="J47" s="211">
        <f t="shared" si="1"/>
        <v>142.56</v>
      </c>
    </row>
    <row r="48" spans="1:10" s="211" customFormat="1" ht="26.1" customHeight="1" x14ac:dyDescent="0.2">
      <c r="A48" s="222" t="s">
        <v>422</v>
      </c>
      <c r="B48" s="223" t="s">
        <v>423</v>
      </c>
      <c r="C48" s="222" t="s">
        <v>404</v>
      </c>
      <c r="D48" s="222" t="s">
        <v>424</v>
      </c>
      <c r="E48" s="224" t="s">
        <v>373</v>
      </c>
      <c r="F48" s="223">
        <v>13</v>
      </c>
      <c r="G48" s="47">
        <f>'Anexo 4'!J254</f>
        <v>14.520000000000001</v>
      </c>
      <c r="H48" s="47">
        <f t="shared" si="9"/>
        <v>18.13</v>
      </c>
      <c r="I48" s="47">
        <f t="shared" si="8"/>
        <v>235.69</v>
      </c>
      <c r="J48" s="211">
        <f t="shared" si="1"/>
        <v>188.76</v>
      </c>
    </row>
    <row r="49" spans="1:10" s="211" customFormat="1" ht="36.75" customHeight="1" x14ac:dyDescent="0.2">
      <c r="A49" s="222" t="s">
        <v>425</v>
      </c>
      <c r="B49" s="223" t="s">
        <v>426</v>
      </c>
      <c r="C49" s="222" t="s">
        <v>18</v>
      </c>
      <c r="D49" s="222" t="s">
        <v>427</v>
      </c>
      <c r="E49" s="224" t="s">
        <v>373</v>
      </c>
      <c r="F49" s="223">
        <v>90</v>
      </c>
      <c r="G49" s="47">
        <f>'Anexo 4'!J261</f>
        <v>1.46</v>
      </c>
      <c r="H49" s="47">
        <f t="shared" si="9"/>
        <v>1.82</v>
      </c>
      <c r="I49" s="47">
        <f t="shared" si="8"/>
        <v>163.80000000000001</v>
      </c>
      <c r="J49" s="211">
        <f t="shared" si="1"/>
        <v>131.4</v>
      </c>
    </row>
    <row r="50" spans="1:10" s="211" customFormat="1" ht="24" customHeight="1" x14ac:dyDescent="0.2">
      <c r="A50" s="220" t="s">
        <v>428</v>
      </c>
      <c r="B50" s="220"/>
      <c r="C50" s="220"/>
      <c r="D50" s="220" t="s">
        <v>43</v>
      </c>
      <c r="E50" s="220"/>
      <c r="F50" s="221"/>
      <c r="G50" s="220"/>
      <c r="H50" s="220"/>
      <c r="I50" s="45">
        <f>SUM(I51:I53)</f>
        <v>4777.4400000000005</v>
      </c>
      <c r="J50" s="211">
        <f t="shared" si="1"/>
        <v>0</v>
      </c>
    </row>
    <row r="51" spans="1:10" s="211" customFormat="1" ht="33" customHeight="1" x14ac:dyDescent="0.2">
      <c r="A51" s="222" t="s">
        <v>429</v>
      </c>
      <c r="B51" s="223" t="s">
        <v>45</v>
      </c>
      <c r="C51" s="222" t="s">
        <v>18</v>
      </c>
      <c r="D51" s="222" t="s">
        <v>46</v>
      </c>
      <c r="E51" s="224" t="s">
        <v>19</v>
      </c>
      <c r="F51" s="223">
        <v>684</v>
      </c>
      <c r="G51" s="47">
        <f>'Anexo 4'!J269</f>
        <v>2.25</v>
      </c>
      <c r="H51" s="47">
        <f t="shared" si="9"/>
        <v>2.8</v>
      </c>
      <c r="I51" s="47">
        <f t="shared" si="8"/>
        <v>1915.2</v>
      </c>
      <c r="J51" s="211">
        <f t="shared" si="1"/>
        <v>1539</v>
      </c>
    </row>
    <row r="52" spans="1:10" s="211" customFormat="1" ht="24" customHeight="1" x14ac:dyDescent="0.2">
      <c r="A52" s="222" t="s">
        <v>430</v>
      </c>
      <c r="B52" s="223" t="s">
        <v>48</v>
      </c>
      <c r="C52" s="222" t="s">
        <v>18</v>
      </c>
      <c r="D52" s="222" t="s">
        <v>49</v>
      </c>
      <c r="E52" s="224" t="s">
        <v>19</v>
      </c>
      <c r="F52" s="223">
        <v>1</v>
      </c>
      <c r="G52" s="47">
        <f>'Anexo 4'!J275</f>
        <v>522.88</v>
      </c>
      <c r="H52" s="47">
        <f t="shared" si="9"/>
        <v>652.91999999999996</v>
      </c>
      <c r="I52" s="47">
        <f t="shared" si="8"/>
        <v>652.91999999999996</v>
      </c>
      <c r="J52" s="211">
        <f t="shared" si="1"/>
        <v>522.88</v>
      </c>
    </row>
    <row r="53" spans="1:10" s="211" customFormat="1" ht="39" customHeight="1" x14ac:dyDescent="0.2">
      <c r="A53" s="222" t="s">
        <v>431</v>
      </c>
      <c r="B53" s="223" t="s">
        <v>320</v>
      </c>
      <c r="C53" s="222" t="s">
        <v>18</v>
      </c>
      <c r="D53" s="222" t="s">
        <v>318</v>
      </c>
      <c r="E53" s="224" t="s">
        <v>19</v>
      </c>
      <c r="F53" s="223">
        <v>684</v>
      </c>
      <c r="G53" s="47">
        <f>'Anexo 4'!J282</f>
        <v>2.59</v>
      </c>
      <c r="H53" s="47">
        <f t="shared" si="9"/>
        <v>3.23</v>
      </c>
      <c r="I53" s="47">
        <f t="shared" si="8"/>
        <v>2209.3200000000002</v>
      </c>
      <c r="J53" s="211">
        <f t="shared" si="1"/>
        <v>1771.56</v>
      </c>
    </row>
    <row r="54" spans="1:10" x14ac:dyDescent="0.2">
      <c r="A54" s="199"/>
      <c r="B54" s="199"/>
      <c r="C54" s="199"/>
      <c r="D54" s="199"/>
      <c r="E54" s="199"/>
      <c r="F54" s="199"/>
      <c r="G54" s="199"/>
      <c r="H54" s="199"/>
      <c r="I54" s="199"/>
    </row>
    <row r="55" spans="1:10" x14ac:dyDescent="0.2">
      <c r="A55" s="231"/>
      <c r="B55" s="231"/>
      <c r="C55" s="231"/>
      <c r="D55" s="174"/>
      <c r="E55" s="228" t="s">
        <v>50</v>
      </c>
      <c r="F55" s="231"/>
      <c r="G55" s="232">
        <f>SUM(J6:J53)</f>
        <v>257752.85000000003</v>
      </c>
      <c r="H55" s="232"/>
      <c r="I55" s="232"/>
      <c r="J55" s="210"/>
    </row>
    <row r="56" spans="1:10" x14ac:dyDescent="0.2">
      <c r="A56" s="231"/>
      <c r="B56" s="231"/>
      <c r="C56" s="231"/>
      <c r="D56" s="174"/>
      <c r="E56" s="228" t="s">
        <v>51</v>
      </c>
      <c r="F56" s="231"/>
      <c r="G56" s="232">
        <f>G57-G55</f>
        <v>46531.049999999988</v>
      </c>
      <c r="H56" s="231"/>
      <c r="I56" s="231"/>
    </row>
    <row r="57" spans="1:10" x14ac:dyDescent="0.2">
      <c r="A57" s="231"/>
      <c r="B57" s="231"/>
      <c r="C57" s="231"/>
      <c r="D57" s="174"/>
      <c r="E57" s="228" t="s">
        <v>52</v>
      </c>
      <c r="F57" s="231"/>
      <c r="G57" s="232">
        <f>I50+I31+I20+I5</f>
        <v>304283.90000000002</v>
      </c>
      <c r="H57" s="231"/>
      <c r="I57" s="231"/>
    </row>
    <row r="58" spans="1:10" ht="60" customHeight="1" x14ac:dyDescent="0.2">
      <c r="A58" s="198"/>
      <c r="B58" s="198"/>
      <c r="C58" s="198"/>
      <c r="D58" s="198"/>
      <c r="E58" s="198"/>
      <c r="F58" s="198"/>
      <c r="G58" s="198"/>
      <c r="H58" s="198"/>
      <c r="I58" s="198"/>
    </row>
    <row r="59" spans="1:10" s="4" customFormat="1" ht="34.5" customHeight="1" x14ac:dyDescent="0.25">
      <c r="A59" s="225" t="s">
        <v>64</v>
      </c>
      <c r="B59" s="225"/>
      <c r="C59" s="225"/>
      <c r="D59" s="225"/>
      <c r="E59" s="225"/>
      <c r="F59" s="225"/>
      <c r="G59" s="225"/>
      <c r="H59" s="225"/>
      <c r="I59" s="225"/>
    </row>
    <row r="60" spans="1:10" s="202" customFormat="1" ht="21" customHeight="1" x14ac:dyDescent="0.2">
      <c r="A60" s="226" t="s">
        <v>58</v>
      </c>
      <c r="B60" s="226"/>
      <c r="C60" s="226"/>
      <c r="D60" s="226"/>
      <c r="E60" s="226"/>
      <c r="F60" s="226"/>
      <c r="G60" s="226"/>
      <c r="H60" s="226"/>
      <c r="I60" s="226"/>
    </row>
    <row r="61" spans="1:10" s="202" customFormat="1" ht="15" x14ac:dyDescent="0.2">
      <c r="A61" s="226" t="s">
        <v>59</v>
      </c>
      <c r="B61" s="226"/>
      <c r="C61" s="226"/>
      <c r="D61" s="226"/>
      <c r="E61" s="226"/>
      <c r="F61" s="226"/>
      <c r="G61" s="226"/>
      <c r="H61" s="226"/>
      <c r="I61" s="226"/>
    </row>
    <row r="62" spans="1:10" s="202" customFormat="1" ht="36" customHeight="1" x14ac:dyDescent="0.2">
      <c r="A62" s="2" t="s">
        <v>60</v>
      </c>
      <c r="B62" s="3"/>
      <c r="C62" s="3"/>
      <c r="D62" s="3"/>
      <c r="E62" s="3"/>
      <c r="F62" s="3"/>
      <c r="G62" s="3"/>
      <c r="H62" s="3"/>
      <c r="I62" s="3"/>
    </row>
    <row r="63" spans="1:10" s="202" customFormat="1" ht="23.25" customHeight="1" x14ac:dyDescent="0.2">
      <c r="A63" s="202" t="s">
        <v>61</v>
      </c>
      <c r="B63" s="3"/>
      <c r="C63" s="3"/>
      <c r="D63" s="3"/>
      <c r="E63" s="3"/>
      <c r="F63" s="3"/>
      <c r="G63" s="3"/>
      <c r="H63" s="3"/>
      <c r="I63" s="3"/>
    </row>
    <row r="64" spans="1:10" s="202" customFormat="1" ht="23.25" customHeight="1" x14ac:dyDescent="0.2">
      <c r="A64" s="202" t="s">
        <v>62</v>
      </c>
      <c r="B64" s="3"/>
      <c r="C64" s="3"/>
      <c r="D64" s="3"/>
      <c r="E64" s="3"/>
      <c r="F64" s="3"/>
      <c r="G64" s="3"/>
      <c r="H64" s="3"/>
      <c r="I64" s="3"/>
    </row>
    <row r="65" spans="1:9" s="202" customFormat="1" ht="23.25" customHeight="1" x14ac:dyDescent="0.2">
      <c r="A65" s="202" t="s">
        <v>63</v>
      </c>
    </row>
    <row r="66" spans="1:9" ht="69.95" customHeight="1" x14ac:dyDescent="0.2">
      <c r="A66" s="239"/>
      <c r="B66" s="240"/>
      <c r="C66" s="240"/>
      <c r="D66" s="240"/>
      <c r="E66" s="240"/>
      <c r="F66" s="240"/>
      <c r="G66" s="240"/>
      <c r="H66" s="240"/>
      <c r="I66" s="240"/>
    </row>
  </sheetData>
  <mergeCells count="72">
    <mergeCell ref="G16:G17"/>
    <mergeCell ref="G18:G19"/>
    <mergeCell ref="A18:A19"/>
    <mergeCell ref="B18:B19"/>
    <mergeCell ref="C18:C19"/>
    <mergeCell ref="D18:D19"/>
    <mergeCell ref="E18:E19"/>
    <mergeCell ref="F18:F19"/>
    <mergeCell ref="I14:I15"/>
    <mergeCell ref="I16:I17"/>
    <mergeCell ref="I18:I19"/>
    <mergeCell ref="A14:A15"/>
    <mergeCell ref="B14:B15"/>
    <mergeCell ref="C14:C15"/>
    <mergeCell ref="D14:D15"/>
    <mergeCell ref="E14:E15"/>
    <mergeCell ref="F14:F15"/>
    <mergeCell ref="G14:G15"/>
    <mergeCell ref="A16:A17"/>
    <mergeCell ref="B16:B17"/>
    <mergeCell ref="C16:C17"/>
    <mergeCell ref="D16:D17"/>
    <mergeCell ref="E16:E17"/>
    <mergeCell ref="F16:F17"/>
    <mergeCell ref="F10:F11"/>
    <mergeCell ref="G10:G11"/>
    <mergeCell ref="I10:I11"/>
    <mergeCell ref="A12:A13"/>
    <mergeCell ref="B12:B13"/>
    <mergeCell ref="C12:C13"/>
    <mergeCell ref="D12:D13"/>
    <mergeCell ref="E12:E13"/>
    <mergeCell ref="F12:F13"/>
    <mergeCell ref="G12:G13"/>
    <mergeCell ref="A10:A11"/>
    <mergeCell ref="B10:B11"/>
    <mergeCell ref="C10:C11"/>
    <mergeCell ref="D10:D11"/>
    <mergeCell ref="E10:E11"/>
    <mergeCell ref="I12:I13"/>
    <mergeCell ref="A66:I66"/>
    <mergeCell ref="A6:A7"/>
    <mergeCell ref="B6:B7"/>
    <mergeCell ref="C6:C7"/>
    <mergeCell ref="D6:D7"/>
    <mergeCell ref="E6:E7"/>
    <mergeCell ref="F6:F7"/>
    <mergeCell ref="G6:G7"/>
    <mergeCell ref="I6:I7"/>
    <mergeCell ref="A8:A9"/>
    <mergeCell ref="A56:C56"/>
    <mergeCell ref="E56:F56"/>
    <mergeCell ref="G56:I56"/>
    <mergeCell ref="A57:C57"/>
    <mergeCell ref="E57:F57"/>
    <mergeCell ref="G57:I57"/>
    <mergeCell ref="A59:I59"/>
    <mergeCell ref="A60:I60"/>
    <mergeCell ref="A61:I61"/>
    <mergeCell ref="E1:F1"/>
    <mergeCell ref="E2:F2"/>
    <mergeCell ref="A3:I3"/>
    <mergeCell ref="A55:C55"/>
    <mergeCell ref="E55:F55"/>
    <mergeCell ref="G55:I55"/>
    <mergeCell ref="B8:B9"/>
    <mergeCell ref="C8:C9"/>
    <mergeCell ref="D8:D9"/>
    <mergeCell ref="E8:E9"/>
    <mergeCell ref="F8:F9"/>
    <mergeCell ref="G8:G9"/>
    <mergeCell ref="I8:I9"/>
  </mergeCells>
  <pageMargins left="0.51181102362204722" right="0.51181102362204722" top="0.98425196850393704" bottom="0.98425196850393704" header="0.51181102362204722" footer="0.51181102362204722"/>
  <pageSetup paperSize="9" scale="81" fitToHeight="0" orientation="landscape" r:id="rId1"/>
  <headerFooter>
    <oddHeader>&amp;L &amp;CJustiça Federal de Primeiro Grau
Seção Judiciária do Espírito Santo &amp;R</oddHeader>
    <oddFooter>&amp;L &amp;C &amp;R</oddFooter>
  </headerFooter>
  <rowBreaks count="1" manualBreakCount="1">
    <brk id="1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6"/>
  <sheetViews>
    <sheetView zoomScale="130" workbookViewId="0">
      <pane ySplit="1" topLeftCell="A2" activePane="bottomLeft" state="frozen"/>
      <selection pane="bottomLeft" activeCell="I4" sqref="I4:I8"/>
    </sheetView>
  </sheetViews>
  <sheetFormatPr defaultRowHeight="12.75" x14ac:dyDescent="0.2"/>
  <cols>
    <col min="1" max="1" width="9" style="179"/>
    <col min="2" max="2" width="16" style="178" customWidth="1"/>
    <col min="3" max="3" width="6.375" style="178" customWidth="1"/>
    <col min="4" max="4" width="9.875" style="178" bestFit="1" customWidth="1"/>
    <col min="5" max="5" width="19" style="179" customWidth="1"/>
    <col min="6" max="6" width="3.875" style="179" customWidth="1"/>
    <col min="7" max="7" width="15.375" style="179" bestFit="1" customWidth="1"/>
    <col min="8" max="8" width="15.375" style="179" customWidth="1"/>
    <col min="9" max="9" width="5.25" style="179" bestFit="1" customWidth="1"/>
    <col min="10" max="10" width="17.375" style="179" bestFit="1" customWidth="1"/>
    <col min="11" max="11" width="14.125" style="179" customWidth="1"/>
    <col min="12" max="12" width="9" style="179"/>
    <col min="13" max="13" width="11.25" style="179" customWidth="1"/>
    <col min="14" max="258" width="9" style="179"/>
    <col min="259" max="259" width="16" style="179" customWidth="1"/>
    <col min="260" max="260" width="6.375" style="179" customWidth="1"/>
    <col min="261" max="261" width="9.875" style="179" bestFit="1" customWidth="1"/>
    <col min="262" max="262" width="19" style="179" customWidth="1"/>
    <col min="263" max="263" width="3.875" style="179" customWidth="1"/>
    <col min="264" max="264" width="15.375" style="179" bestFit="1" customWidth="1"/>
    <col min="265" max="265" width="5.25" style="179" bestFit="1" customWidth="1"/>
    <col min="266" max="266" width="17.375" style="179" bestFit="1" customWidth="1"/>
    <col min="267" max="267" width="14.125" style="179" customWidth="1"/>
    <col min="268" max="514" width="9" style="179"/>
    <col min="515" max="515" width="16" style="179" customWidth="1"/>
    <col min="516" max="516" width="6.375" style="179" customWidth="1"/>
    <col min="517" max="517" width="9.875" style="179" bestFit="1" customWidth="1"/>
    <col min="518" max="518" width="19" style="179" customWidth="1"/>
    <col min="519" max="519" width="3.875" style="179" customWidth="1"/>
    <col min="520" max="520" width="15.375" style="179" bestFit="1" customWidth="1"/>
    <col min="521" max="521" width="5.25" style="179" bestFit="1" customWidth="1"/>
    <col min="522" max="522" width="17.375" style="179" bestFit="1" customWidth="1"/>
    <col min="523" max="523" width="14.125" style="179" customWidth="1"/>
    <col min="524" max="770" width="9" style="179"/>
    <col min="771" max="771" width="16" style="179" customWidth="1"/>
    <col min="772" max="772" width="6.375" style="179" customWidth="1"/>
    <col min="773" max="773" width="9.875" style="179" bestFit="1" customWidth="1"/>
    <col min="774" max="774" width="19" style="179" customWidth="1"/>
    <col min="775" max="775" width="3.875" style="179" customWidth="1"/>
    <col min="776" max="776" width="15.375" style="179" bestFit="1" customWidth="1"/>
    <col min="777" max="777" width="5.25" style="179" bestFit="1" customWidth="1"/>
    <col min="778" max="778" width="17.375" style="179" bestFit="1" customWidth="1"/>
    <col min="779" max="779" width="14.125" style="179" customWidth="1"/>
    <col min="780" max="1026" width="9" style="179"/>
    <col min="1027" max="1027" width="16" style="179" customWidth="1"/>
    <col min="1028" max="1028" width="6.375" style="179" customWidth="1"/>
    <col min="1029" max="1029" width="9.875" style="179" bestFit="1" customWidth="1"/>
    <col min="1030" max="1030" width="19" style="179" customWidth="1"/>
    <col min="1031" max="1031" width="3.875" style="179" customWidth="1"/>
    <col min="1032" max="1032" width="15.375" style="179" bestFit="1" customWidth="1"/>
    <col min="1033" max="1033" width="5.25" style="179" bestFit="1" customWidth="1"/>
    <col min="1034" max="1034" width="17.375" style="179" bestFit="1" customWidth="1"/>
    <col min="1035" max="1035" width="14.125" style="179" customWidth="1"/>
    <col min="1036" max="1282" width="9" style="179"/>
    <col min="1283" max="1283" width="16" style="179" customWidth="1"/>
    <col min="1284" max="1284" width="6.375" style="179" customWidth="1"/>
    <col min="1285" max="1285" width="9.875" style="179" bestFit="1" customWidth="1"/>
    <col min="1286" max="1286" width="19" style="179" customWidth="1"/>
    <col min="1287" max="1287" width="3.875" style="179" customWidth="1"/>
    <col min="1288" max="1288" width="15.375" style="179" bestFit="1" customWidth="1"/>
    <col min="1289" max="1289" width="5.25" style="179" bestFit="1" customWidth="1"/>
    <col min="1290" max="1290" width="17.375" style="179" bestFit="1" customWidth="1"/>
    <col min="1291" max="1291" width="14.125" style="179" customWidth="1"/>
    <col min="1292" max="1538" width="9" style="179"/>
    <col min="1539" max="1539" width="16" style="179" customWidth="1"/>
    <col min="1540" max="1540" width="6.375" style="179" customWidth="1"/>
    <col min="1541" max="1541" width="9.875" style="179" bestFit="1" customWidth="1"/>
    <col min="1542" max="1542" width="19" style="179" customWidth="1"/>
    <col min="1543" max="1543" width="3.875" style="179" customWidth="1"/>
    <col min="1544" max="1544" width="15.375" style="179" bestFit="1" customWidth="1"/>
    <col min="1545" max="1545" width="5.25" style="179" bestFit="1" customWidth="1"/>
    <col min="1546" max="1546" width="17.375" style="179" bestFit="1" customWidth="1"/>
    <col min="1547" max="1547" width="14.125" style="179" customWidth="1"/>
    <col min="1548" max="1794" width="9" style="179"/>
    <col min="1795" max="1795" width="16" style="179" customWidth="1"/>
    <col min="1796" max="1796" width="6.375" style="179" customWidth="1"/>
    <col min="1797" max="1797" width="9.875" style="179" bestFit="1" customWidth="1"/>
    <col min="1798" max="1798" width="19" style="179" customWidth="1"/>
    <col min="1799" max="1799" width="3.875" style="179" customWidth="1"/>
    <col min="1800" max="1800" width="15.375" style="179" bestFit="1" customWidth="1"/>
    <col min="1801" max="1801" width="5.25" style="179" bestFit="1" customWidth="1"/>
    <col min="1802" max="1802" width="17.375" style="179" bestFit="1" customWidth="1"/>
    <col min="1803" max="1803" width="14.125" style="179" customWidth="1"/>
    <col min="1804" max="2050" width="9" style="179"/>
    <col min="2051" max="2051" width="16" style="179" customWidth="1"/>
    <col min="2052" max="2052" width="6.375" style="179" customWidth="1"/>
    <col min="2053" max="2053" width="9.875" style="179" bestFit="1" customWidth="1"/>
    <col min="2054" max="2054" width="19" style="179" customWidth="1"/>
    <col min="2055" max="2055" width="3.875" style="179" customWidth="1"/>
    <col min="2056" max="2056" width="15.375" style="179" bestFit="1" customWidth="1"/>
    <col min="2057" max="2057" width="5.25" style="179" bestFit="1" customWidth="1"/>
    <col min="2058" max="2058" width="17.375" style="179" bestFit="1" customWidth="1"/>
    <col min="2059" max="2059" width="14.125" style="179" customWidth="1"/>
    <col min="2060" max="2306" width="9" style="179"/>
    <col min="2307" max="2307" width="16" style="179" customWidth="1"/>
    <col min="2308" max="2308" width="6.375" style="179" customWidth="1"/>
    <col min="2309" max="2309" width="9.875" style="179" bestFit="1" customWidth="1"/>
    <col min="2310" max="2310" width="19" style="179" customWidth="1"/>
    <col min="2311" max="2311" width="3.875" style="179" customWidth="1"/>
    <col min="2312" max="2312" width="15.375" style="179" bestFit="1" customWidth="1"/>
    <col min="2313" max="2313" width="5.25" style="179" bestFit="1" customWidth="1"/>
    <col min="2314" max="2314" width="17.375" style="179" bestFit="1" customWidth="1"/>
    <col min="2315" max="2315" width="14.125" style="179" customWidth="1"/>
    <col min="2316" max="2562" width="9" style="179"/>
    <col min="2563" max="2563" width="16" style="179" customWidth="1"/>
    <col min="2564" max="2564" width="6.375" style="179" customWidth="1"/>
    <col min="2565" max="2565" width="9.875" style="179" bestFit="1" customWidth="1"/>
    <col min="2566" max="2566" width="19" style="179" customWidth="1"/>
    <col min="2567" max="2567" width="3.875" style="179" customWidth="1"/>
    <col min="2568" max="2568" width="15.375" style="179" bestFit="1" customWidth="1"/>
    <col min="2569" max="2569" width="5.25" style="179" bestFit="1" customWidth="1"/>
    <col min="2570" max="2570" width="17.375" style="179" bestFit="1" customWidth="1"/>
    <col min="2571" max="2571" width="14.125" style="179" customWidth="1"/>
    <col min="2572" max="2818" width="9" style="179"/>
    <col min="2819" max="2819" width="16" style="179" customWidth="1"/>
    <col min="2820" max="2820" width="6.375" style="179" customWidth="1"/>
    <col min="2821" max="2821" width="9.875" style="179" bestFit="1" customWidth="1"/>
    <col min="2822" max="2822" width="19" style="179" customWidth="1"/>
    <col min="2823" max="2823" width="3.875" style="179" customWidth="1"/>
    <col min="2824" max="2824" width="15.375" style="179" bestFit="1" customWidth="1"/>
    <col min="2825" max="2825" width="5.25" style="179" bestFit="1" customWidth="1"/>
    <col min="2826" max="2826" width="17.375" style="179" bestFit="1" customWidth="1"/>
    <col min="2827" max="2827" width="14.125" style="179" customWidth="1"/>
    <col min="2828" max="3074" width="9" style="179"/>
    <col min="3075" max="3075" width="16" style="179" customWidth="1"/>
    <col min="3076" max="3076" width="6.375" style="179" customWidth="1"/>
    <col min="3077" max="3077" width="9.875" style="179" bestFit="1" customWidth="1"/>
    <col min="3078" max="3078" width="19" style="179" customWidth="1"/>
    <col min="3079" max="3079" width="3.875" style="179" customWidth="1"/>
    <col min="3080" max="3080" width="15.375" style="179" bestFit="1" customWidth="1"/>
    <col min="3081" max="3081" width="5.25" style="179" bestFit="1" customWidth="1"/>
    <col min="3082" max="3082" width="17.375" style="179" bestFit="1" customWidth="1"/>
    <col min="3083" max="3083" width="14.125" style="179" customWidth="1"/>
    <col min="3084" max="3330" width="9" style="179"/>
    <col min="3331" max="3331" width="16" style="179" customWidth="1"/>
    <col min="3332" max="3332" width="6.375" style="179" customWidth="1"/>
    <col min="3333" max="3333" width="9.875" style="179" bestFit="1" customWidth="1"/>
    <col min="3334" max="3334" width="19" style="179" customWidth="1"/>
    <col min="3335" max="3335" width="3.875" style="179" customWidth="1"/>
    <col min="3336" max="3336" width="15.375" style="179" bestFit="1" customWidth="1"/>
    <col min="3337" max="3337" width="5.25" style="179" bestFit="1" customWidth="1"/>
    <col min="3338" max="3338" width="17.375" style="179" bestFit="1" customWidth="1"/>
    <col min="3339" max="3339" width="14.125" style="179" customWidth="1"/>
    <col min="3340" max="3586" width="9" style="179"/>
    <col min="3587" max="3587" width="16" style="179" customWidth="1"/>
    <col min="3588" max="3588" width="6.375" style="179" customWidth="1"/>
    <col min="3589" max="3589" width="9.875" style="179" bestFit="1" customWidth="1"/>
    <col min="3590" max="3590" width="19" style="179" customWidth="1"/>
    <col min="3591" max="3591" width="3.875" style="179" customWidth="1"/>
    <col min="3592" max="3592" width="15.375" style="179" bestFit="1" customWidth="1"/>
    <col min="3593" max="3593" width="5.25" style="179" bestFit="1" customWidth="1"/>
    <col min="3594" max="3594" width="17.375" style="179" bestFit="1" customWidth="1"/>
    <col min="3595" max="3595" width="14.125" style="179" customWidth="1"/>
    <col min="3596" max="3842" width="9" style="179"/>
    <col min="3843" max="3843" width="16" style="179" customWidth="1"/>
    <col min="3844" max="3844" width="6.375" style="179" customWidth="1"/>
    <col min="3845" max="3845" width="9.875" style="179" bestFit="1" customWidth="1"/>
    <col min="3846" max="3846" width="19" style="179" customWidth="1"/>
    <col min="3847" max="3847" width="3.875" style="179" customWidth="1"/>
    <col min="3848" max="3848" width="15.375" style="179" bestFit="1" customWidth="1"/>
    <col min="3849" max="3849" width="5.25" style="179" bestFit="1" customWidth="1"/>
    <col min="3850" max="3850" width="17.375" style="179" bestFit="1" customWidth="1"/>
    <col min="3851" max="3851" width="14.125" style="179" customWidth="1"/>
    <col min="3852" max="4098" width="9" style="179"/>
    <col min="4099" max="4099" width="16" style="179" customWidth="1"/>
    <col min="4100" max="4100" width="6.375" style="179" customWidth="1"/>
    <col min="4101" max="4101" width="9.875" style="179" bestFit="1" customWidth="1"/>
    <col min="4102" max="4102" width="19" style="179" customWidth="1"/>
    <col min="4103" max="4103" width="3.875" style="179" customWidth="1"/>
    <col min="4104" max="4104" width="15.375" style="179" bestFit="1" customWidth="1"/>
    <col min="4105" max="4105" width="5.25" style="179" bestFit="1" customWidth="1"/>
    <col min="4106" max="4106" width="17.375" style="179" bestFit="1" customWidth="1"/>
    <col min="4107" max="4107" width="14.125" style="179" customWidth="1"/>
    <col min="4108" max="4354" width="9" style="179"/>
    <col min="4355" max="4355" width="16" style="179" customWidth="1"/>
    <col min="4356" max="4356" width="6.375" style="179" customWidth="1"/>
    <col min="4357" max="4357" width="9.875" style="179" bestFit="1" customWidth="1"/>
    <col min="4358" max="4358" width="19" style="179" customWidth="1"/>
    <col min="4359" max="4359" width="3.875" style="179" customWidth="1"/>
    <col min="4360" max="4360" width="15.375" style="179" bestFit="1" customWidth="1"/>
    <col min="4361" max="4361" width="5.25" style="179" bestFit="1" customWidth="1"/>
    <col min="4362" max="4362" width="17.375" style="179" bestFit="1" customWidth="1"/>
    <col min="4363" max="4363" width="14.125" style="179" customWidth="1"/>
    <col min="4364" max="4610" width="9" style="179"/>
    <col min="4611" max="4611" width="16" style="179" customWidth="1"/>
    <col min="4612" max="4612" width="6.375" style="179" customWidth="1"/>
    <col min="4613" max="4613" width="9.875" style="179" bestFit="1" customWidth="1"/>
    <col min="4614" max="4614" width="19" style="179" customWidth="1"/>
    <col min="4615" max="4615" width="3.875" style="179" customWidth="1"/>
    <col min="4616" max="4616" width="15.375" style="179" bestFit="1" customWidth="1"/>
    <col min="4617" max="4617" width="5.25" style="179" bestFit="1" customWidth="1"/>
    <col min="4618" max="4618" width="17.375" style="179" bestFit="1" customWidth="1"/>
    <col min="4619" max="4619" width="14.125" style="179" customWidth="1"/>
    <col min="4620" max="4866" width="9" style="179"/>
    <col min="4867" max="4867" width="16" style="179" customWidth="1"/>
    <col min="4868" max="4868" width="6.375" style="179" customWidth="1"/>
    <col min="4869" max="4869" width="9.875" style="179" bestFit="1" customWidth="1"/>
    <col min="4870" max="4870" width="19" style="179" customWidth="1"/>
    <col min="4871" max="4871" width="3.875" style="179" customWidth="1"/>
    <col min="4872" max="4872" width="15.375" style="179" bestFit="1" customWidth="1"/>
    <col min="4873" max="4873" width="5.25" style="179" bestFit="1" customWidth="1"/>
    <col min="4874" max="4874" width="17.375" style="179" bestFit="1" customWidth="1"/>
    <col min="4875" max="4875" width="14.125" style="179" customWidth="1"/>
    <col min="4876" max="5122" width="9" style="179"/>
    <col min="5123" max="5123" width="16" style="179" customWidth="1"/>
    <col min="5124" max="5124" width="6.375" style="179" customWidth="1"/>
    <col min="5125" max="5125" width="9.875" style="179" bestFit="1" customWidth="1"/>
    <col min="5126" max="5126" width="19" style="179" customWidth="1"/>
    <col min="5127" max="5127" width="3.875" style="179" customWidth="1"/>
    <col min="5128" max="5128" width="15.375" style="179" bestFit="1" customWidth="1"/>
    <col min="5129" max="5129" width="5.25" style="179" bestFit="1" customWidth="1"/>
    <col min="5130" max="5130" width="17.375" style="179" bestFit="1" customWidth="1"/>
    <col min="5131" max="5131" width="14.125" style="179" customWidth="1"/>
    <col min="5132" max="5378" width="9" style="179"/>
    <col min="5379" max="5379" width="16" style="179" customWidth="1"/>
    <col min="5380" max="5380" width="6.375" style="179" customWidth="1"/>
    <col min="5381" max="5381" width="9.875" style="179" bestFit="1" customWidth="1"/>
    <col min="5382" max="5382" width="19" style="179" customWidth="1"/>
    <col min="5383" max="5383" width="3.875" style="179" customWidth="1"/>
    <col min="5384" max="5384" width="15.375" style="179" bestFit="1" customWidth="1"/>
    <col min="5385" max="5385" width="5.25" style="179" bestFit="1" customWidth="1"/>
    <col min="5386" max="5386" width="17.375" style="179" bestFit="1" customWidth="1"/>
    <col min="5387" max="5387" width="14.125" style="179" customWidth="1"/>
    <col min="5388" max="5634" width="9" style="179"/>
    <col min="5635" max="5635" width="16" style="179" customWidth="1"/>
    <col min="5636" max="5636" width="6.375" style="179" customWidth="1"/>
    <col min="5637" max="5637" width="9.875" style="179" bestFit="1" customWidth="1"/>
    <col min="5638" max="5638" width="19" style="179" customWidth="1"/>
    <col min="5639" max="5639" width="3.875" style="179" customWidth="1"/>
    <col min="5640" max="5640" width="15.375" style="179" bestFit="1" customWidth="1"/>
    <col min="5641" max="5641" width="5.25" style="179" bestFit="1" customWidth="1"/>
    <col min="5642" max="5642" width="17.375" style="179" bestFit="1" customWidth="1"/>
    <col min="5643" max="5643" width="14.125" style="179" customWidth="1"/>
    <col min="5644" max="5890" width="9" style="179"/>
    <col min="5891" max="5891" width="16" style="179" customWidth="1"/>
    <col min="5892" max="5892" width="6.375" style="179" customWidth="1"/>
    <col min="5893" max="5893" width="9.875" style="179" bestFit="1" customWidth="1"/>
    <col min="5894" max="5894" width="19" style="179" customWidth="1"/>
    <col min="5895" max="5895" width="3.875" style="179" customWidth="1"/>
    <col min="5896" max="5896" width="15.375" style="179" bestFit="1" customWidth="1"/>
    <col min="5897" max="5897" width="5.25" style="179" bestFit="1" customWidth="1"/>
    <col min="5898" max="5898" width="17.375" style="179" bestFit="1" customWidth="1"/>
    <col min="5899" max="5899" width="14.125" style="179" customWidth="1"/>
    <col min="5900" max="6146" width="9" style="179"/>
    <col min="6147" max="6147" width="16" style="179" customWidth="1"/>
    <col min="6148" max="6148" width="6.375" style="179" customWidth="1"/>
    <col min="6149" max="6149" width="9.875" style="179" bestFit="1" customWidth="1"/>
    <col min="6150" max="6150" width="19" style="179" customWidth="1"/>
    <col min="6151" max="6151" width="3.875" style="179" customWidth="1"/>
    <col min="6152" max="6152" width="15.375" style="179" bestFit="1" customWidth="1"/>
    <col min="6153" max="6153" width="5.25" style="179" bestFit="1" customWidth="1"/>
    <col min="6154" max="6154" width="17.375" style="179" bestFit="1" customWidth="1"/>
    <col min="6155" max="6155" width="14.125" style="179" customWidth="1"/>
    <col min="6156" max="6402" width="9" style="179"/>
    <col min="6403" max="6403" width="16" style="179" customWidth="1"/>
    <col min="6404" max="6404" width="6.375" style="179" customWidth="1"/>
    <col min="6405" max="6405" width="9.875" style="179" bestFit="1" customWidth="1"/>
    <col min="6406" max="6406" width="19" style="179" customWidth="1"/>
    <col min="6407" max="6407" width="3.875" style="179" customWidth="1"/>
    <col min="6408" max="6408" width="15.375" style="179" bestFit="1" customWidth="1"/>
    <col min="6409" max="6409" width="5.25" style="179" bestFit="1" customWidth="1"/>
    <col min="6410" max="6410" width="17.375" style="179" bestFit="1" customWidth="1"/>
    <col min="6411" max="6411" width="14.125" style="179" customWidth="1"/>
    <col min="6412" max="6658" width="9" style="179"/>
    <col min="6659" max="6659" width="16" style="179" customWidth="1"/>
    <col min="6660" max="6660" width="6.375" style="179" customWidth="1"/>
    <col min="6661" max="6661" width="9.875" style="179" bestFit="1" customWidth="1"/>
    <col min="6662" max="6662" width="19" style="179" customWidth="1"/>
    <col min="6663" max="6663" width="3.875" style="179" customWidth="1"/>
    <col min="6664" max="6664" width="15.375" style="179" bestFit="1" customWidth="1"/>
    <col min="6665" max="6665" width="5.25" style="179" bestFit="1" customWidth="1"/>
    <col min="6666" max="6666" width="17.375" style="179" bestFit="1" customWidth="1"/>
    <col min="6667" max="6667" width="14.125" style="179" customWidth="1"/>
    <col min="6668" max="6914" width="9" style="179"/>
    <col min="6915" max="6915" width="16" style="179" customWidth="1"/>
    <col min="6916" max="6916" width="6.375" style="179" customWidth="1"/>
    <col min="6917" max="6917" width="9.875" style="179" bestFit="1" customWidth="1"/>
    <col min="6918" max="6918" width="19" style="179" customWidth="1"/>
    <col min="6919" max="6919" width="3.875" style="179" customWidth="1"/>
    <col min="6920" max="6920" width="15.375" style="179" bestFit="1" customWidth="1"/>
    <col min="6921" max="6921" width="5.25" style="179" bestFit="1" customWidth="1"/>
    <col min="6922" max="6922" width="17.375" style="179" bestFit="1" customWidth="1"/>
    <col min="6923" max="6923" width="14.125" style="179" customWidth="1"/>
    <col min="6924" max="7170" width="9" style="179"/>
    <col min="7171" max="7171" width="16" style="179" customWidth="1"/>
    <col min="7172" max="7172" width="6.375" style="179" customWidth="1"/>
    <col min="7173" max="7173" width="9.875" style="179" bestFit="1" customWidth="1"/>
    <col min="7174" max="7174" width="19" style="179" customWidth="1"/>
    <col min="7175" max="7175" width="3.875" style="179" customWidth="1"/>
    <col min="7176" max="7176" width="15.375" style="179" bestFit="1" customWidth="1"/>
    <col min="7177" max="7177" width="5.25" style="179" bestFit="1" customWidth="1"/>
    <col min="7178" max="7178" width="17.375" style="179" bestFit="1" customWidth="1"/>
    <col min="7179" max="7179" width="14.125" style="179" customWidth="1"/>
    <col min="7180" max="7426" width="9" style="179"/>
    <col min="7427" max="7427" width="16" style="179" customWidth="1"/>
    <col min="7428" max="7428" width="6.375" style="179" customWidth="1"/>
    <col min="7429" max="7429" width="9.875" style="179" bestFit="1" customWidth="1"/>
    <col min="7430" max="7430" width="19" style="179" customWidth="1"/>
    <col min="7431" max="7431" width="3.875" style="179" customWidth="1"/>
    <col min="7432" max="7432" width="15.375" style="179" bestFit="1" customWidth="1"/>
    <col min="7433" max="7433" width="5.25" style="179" bestFit="1" customWidth="1"/>
    <col min="7434" max="7434" width="17.375" style="179" bestFit="1" customWidth="1"/>
    <col min="7435" max="7435" width="14.125" style="179" customWidth="1"/>
    <col min="7436" max="7682" width="9" style="179"/>
    <col min="7683" max="7683" width="16" style="179" customWidth="1"/>
    <col min="7684" max="7684" width="6.375" style="179" customWidth="1"/>
    <col min="7685" max="7685" width="9.875" style="179" bestFit="1" customWidth="1"/>
    <col min="7686" max="7686" width="19" style="179" customWidth="1"/>
    <col min="7687" max="7687" width="3.875" style="179" customWidth="1"/>
    <col min="7688" max="7688" width="15.375" style="179" bestFit="1" customWidth="1"/>
    <col min="7689" max="7689" width="5.25" style="179" bestFit="1" customWidth="1"/>
    <col min="7690" max="7690" width="17.375" style="179" bestFit="1" customWidth="1"/>
    <col min="7691" max="7691" width="14.125" style="179" customWidth="1"/>
    <col min="7692" max="7938" width="9" style="179"/>
    <col min="7939" max="7939" width="16" style="179" customWidth="1"/>
    <col min="7940" max="7940" width="6.375" style="179" customWidth="1"/>
    <col min="7941" max="7941" width="9.875" style="179" bestFit="1" customWidth="1"/>
    <col min="7942" max="7942" width="19" style="179" customWidth="1"/>
    <col min="7943" max="7943" width="3.875" style="179" customWidth="1"/>
    <col min="7944" max="7944" width="15.375" style="179" bestFit="1" customWidth="1"/>
    <col min="7945" max="7945" width="5.25" style="179" bestFit="1" customWidth="1"/>
    <col min="7946" max="7946" width="17.375" style="179" bestFit="1" customWidth="1"/>
    <col min="7947" max="7947" width="14.125" style="179" customWidth="1"/>
    <col min="7948" max="8194" width="9" style="179"/>
    <col min="8195" max="8195" width="16" style="179" customWidth="1"/>
    <col min="8196" max="8196" width="6.375" style="179" customWidth="1"/>
    <col min="8197" max="8197" width="9.875" style="179" bestFit="1" customWidth="1"/>
    <col min="8198" max="8198" width="19" style="179" customWidth="1"/>
    <col min="8199" max="8199" width="3.875" style="179" customWidth="1"/>
    <col min="8200" max="8200" width="15.375" style="179" bestFit="1" customWidth="1"/>
    <col min="8201" max="8201" width="5.25" style="179" bestFit="1" customWidth="1"/>
    <col min="8202" max="8202" width="17.375" style="179" bestFit="1" customWidth="1"/>
    <col min="8203" max="8203" width="14.125" style="179" customWidth="1"/>
    <col min="8204" max="8450" width="9" style="179"/>
    <col min="8451" max="8451" width="16" style="179" customWidth="1"/>
    <col min="8452" max="8452" width="6.375" style="179" customWidth="1"/>
    <col min="8453" max="8453" width="9.875" style="179" bestFit="1" customWidth="1"/>
    <col min="8454" max="8454" width="19" style="179" customWidth="1"/>
    <col min="8455" max="8455" width="3.875" style="179" customWidth="1"/>
    <col min="8456" max="8456" width="15.375" style="179" bestFit="1" customWidth="1"/>
    <col min="8457" max="8457" width="5.25" style="179" bestFit="1" customWidth="1"/>
    <col min="8458" max="8458" width="17.375" style="179" bestFit="1" customWidth="1"/>
    <col min="8459" max="8459" width="14.125" style="179" customWidth="1"/>
    <col min="8460" max="8706" width="9" style="179"/>
    <col min="8707" max="8707" width="16" style="179" customWidth="1"/>
    <col min="8708" max="8708" width="6.375" style="179" customWidth="1"/>
    <col min="8709" max="8709" width="9.875" style="179" bestFit="1" customWidth="1"/>
    <col min="8710" max="8710" width="19" style="179" customWidth="1"/>
    <col min="8711" max="8711" width="3.875" style="179" customWidth="1"/>
    <col min="8712" max="8712" width="15.375" style="179" bestFit="1" customWidth="1"/>
    <col min="8713" max="8713" width="5.25" style="179" bestFit="1" customWidth="1"/>
    <col min="8714" max="8714" width="17.375" style="179" bestFit="1" customWidth="1"/>
    <col min="8715" max="8715" width="14.125" style="179" customWidth="1"/>
    <col min="8716" max="8962" width="9" style="179"/>
    <col min="8963" max="8963" width="16" style="179" customWidth="1"/>
    <col min="8964" max="8964" width="6.375" style="179" customWidth="1"/>
    <col min="8965" max="8965" width="9.875" style="179" bestFit="1" customWidth="1"/>
    <col min="8966" max="8966" width="19" style="179" customWidth="1"/>
    <col min="8967" max="8967" width="3.875" style="179" customWidth="1"/>
    <col min="8968" max="8968" width="15.375" style="179" bestFit="1" customWidth="1"/>
    <col min="8969" max="8969" width="5.25" style="179" bestFit="1" customWidth="1"/>
    <col min="8970" max="8970" width="17.375" style="179" bestFit="1" customWidth="1"/>
    <col min="8971" max="8971" width="14.125" style="179" customWidth="1"/>
    <col min="8972" max="9218" width="9" style="179"/>
    <col min="9219" max="9219" width="16" style="179" customWidth="1"/>
    <col min="9220" max="9220" width="6.375" style="179" customWidth="1"/>
    <col min="9221" max="9221" width="9.875" style="179" bestFit="1" customWidth="1"/>
    <col min="9222" max="9222" width="19" style="179" customWidth="1"/>
    <col min="9223" max="9223" width="3.875" style="179" customWidth="1"/>
    <col min="9224" max="9224" width="15.375" style="179" bestFit="1" customWidth="1"/>
    <col min="9225" max="9225" width="5.25" style="179" bestFit="1" customWidth="1"/>
    <col min="9226" max="9226" width="17.375" style="179" bestFit="1" customWidth="1"/>
    <col min="9227" max="9227" width="14.125" style="179" customWidth="1"/>
    <col min="9228" max="9474" width="9" style="179"/>
    <col min="9475" max="9475" width="16" style="179" customWidth="1"/>
    <col min="9476" max="9476" width="6.375" style="179" customWidth="1"/>
    <col min="9477" max="9477" width="9.875" style="179" bestFit="1" customWidth="1"/>
    <col min="9478" max="9478" width="19" style="179" customWidth="1"/>
    <col min="9479" max="9479" width="3.875" style="179" customWidth="1"/>
    <col min="9480" max="9480" width="15.375" style="179" bestFit="1" customWidth="1"/>
    <col min="9481" max="9481" width="5.25" style="179" bestFit="1" customWidth="1"/>
    <col min="9482" max="9482" width="17.375" style="179" bestFit="1" customWidth="1"/>
    <col min="9483" max="9483" width="14.125" style="179" customWidth="1"/>
    <col min="9484" max="9730" width="9" style="179"/>
    <col min="9731" max="9731" width="16" style="179" customWidth="1"/>
    <col min="9732" max="9732" width="6.375" style="179" customWidth="1"/>
    <col min="9733" max="9733" width="9.875" style="179" bestFit="1" customWidth="1"/>
    <col min="9734" max="9734" width="19" style="179" customWidth="1"/>
    <col min="9735" max="9735" width="3.875" style="179" customWidth="1"/>
    <col min="9736" max="9736" width="15.375" style="179" bestFit="1" customWidth="1"/>
    <col min="9737" max="9737" width="5.25" style="179" bestFit="1" customWidth="1"/>
    <col min="9738" max="9738" width="17.375" style="179" bestFit="1" customWidth="1"/>
    <col min="9739" max="9739" width="14.125" style="179" customWidth="1"/>
    <col min="9740" max="9986" width="9" style="179"/>
    <col min="9987" max="9987" width="16" style="179" customWidth="1"/>
    <col min="9988" max="9988" width="6.375" style="179" customWidth="1"/>
    <col min="9989" max="9989" width="9.875" style="179" bestFit="1" customWidth="1"/>
    <col min="9990" max="9990" width="19" style="179" customWidth="1"/>
    <col min="9991" max="9991" width="3.875" style="179" customWidth="1"/>
    <col min="9992" max="9992" width="15.375" style="179" bestFit="1" customWidth="1"/>
    <col min="9993" max="9993" width="5.25" style="179" bestFit="1" customWidth="1"/>
    <col min="9994" max="9994" width="17.375" style="179" bestFit="1" customWidth="1"/>
    <col min="9995" max="9995" width="14.125" style="179" customWidth="1"/>
    <col min="9996" max="10242" width="9" style="179"/>
    <col min="10243" max="10243" width="16" style="179" customWidth="1"/>
    <col min="10244" max="10244" width="6.375" style="179" customWidth="1"/>
    <col min="10245" max="10245" width="9.875" style="179" bestFit="1" customWidth="1"/>
    <col min="10246" max="10246" width="19" style="179" customWidth="1"/>
    <col min="10247" max="10247" width="3.875" style="179" customWidth="1"/>
    <col min="10248" max="10248" width="15.375" style="179" bestFit="1" customWidth="1"/>
    <col min="10249" max="10249" width="5.25" style="179" bestFit="1" customWidth="1"/>
    <col min="10250" max="10250" width="17.375" style="179" bestFit="1" customWidth="1"/>
    <col min="10251" max="10251" width="14.125" style="179" customWidth="1"/>
    <col min="10252" max="10498" width="9" style="179"/>
    <col min="10499" max="10499" width="16" style="179" customWidth="1"/>
    <col min="10500" max="10500" width="6.375" style="179" customWidth="1"/>
    <col min="10501" max="10501" width="9.875" style="179" bestFit="1" customWidth="1"/>
    <col min="10502" max="10502" width="19" style="179" customWidth="1"/>
    <col min="10503" max="10503" width="3.875" style="179" customWidth="1"/>
    <col min="10504" max="10504" width="15.375" style="179" bestFit="1" customWidth="1"/>
    <col min="10505" max="10505" width="5.25" style="179" bestFit="1" customWidth="1"/>
    <col min="10506" max="10506" width="17.375" style="179" bestFit="1" customWidth="1"/>
    <col min="10507" max="10507" width="14.125" style="179" customWidth="1"/>
    <col min="10508" max="10754" width="9" style="179"/>
    <col min="10755" max="10755" width="16" style="179" customWidth="1"/>
    <col min="10756" max="10756" width="6.375" style="179" customWidth="1"/>
    <col min="10757" max="10757" width="9.875" style="179" bestFit="1" customWidth="1"/>
    <col min="10758" max="10758" width="19" style="179" customWidth="1"/>
    <col min="10759" max="10759" width="3.875" style="179" customWidth="1"/>
    <col min="10760" max="10760" width="15.375" style="179" bestFit="1" customWidth="1"/>
    <col min="10761" max="10761" width="5.25" style="179" bestFit="1" customWidth="1"/>
    <col min="10762" max="10762" width="17.375" style="179" bestFit="1" customWidth="1"/>
    <col min="10763" max="10763" width="14.125" style="179" customWidth="1"/>
    <col min="10764" max="11010" width="9" style="179"/>
    <col min="11011" max="11011" width="16" style="179" customWidth="1"/>
    <col min="11012" max="11012" width="6.375" style="179" customWidth="1"/>
    <col min="11013" max="11013" width="9.875" style="179" bestFit="1" customWidth="1"/>
    <col min="11014" max="11014" width="19" style="179" customWidth="1"/>
    <col min="11015" max="11015" width="3.875" style="179" customWidth="1"/>
    <col min="11016" max="11016" width="15.375" style="179" bestFit="1" customWidth="1"/>
    <col min="11017" max="11017" width="5.25" style="179" bestFit="1" customWidth="1"/>
    <col min="11018" max="11018" width="17.375" style="179" bestFit="1" customWidth="1"/>
    <col min="11019" max="11019" width="14.125" style="179" customWidth="1"/>
    <col min="11020" max="11266" width="9" style="179"/>
    <col min="11267" max="11267" width="16" style="179" customWidth="1"/>
    <col min="11268" max="11268" width="6.375" style="179" customWidth="1"/>
    <col min="11269" max="11269" width="9.875" style="179" bestFit="1" customWidth="1"/>
    <col min="11270" max="11270" width="19" style="179" customWidth="1"/>
    <col min="11271" max="11271" width="3.875" style="179" customWidth="1"/>
    <col min="11272" max="11272" width="15.375" style="179" bestFit="1" customWidth="1"/>
    <col min="11273" max="11273" width="5.25" style="179" bestFit="1" customWidth="1"/>
    <col min="11274" max="11274" width="17.375" style="179" bestFit="1" customWidth="1"/>
    <col min="11275" max="11275" width="14.125" style="179" customWidth="1"/>
    <col min="11276" max="11522" width="9" style="179"/>
    <col min="11523" max="11523" width="16" style="179" customWidth="1"/>
    <col min="11524" max="11524" width="6.375" style="179" customWidth="1"/>
    <col min="11525" max="11525" width="9.875" style="179" bestFit="1" customWidth="1"/>
    <col min="11526" max="11526" width="19" style="179" customWidth="1"/>
    <col min="11527" max="11527" width="3.875" style="179" customWidth="1"/>
    <col min="11528" max="11528" width="15.375" style="179" bestFit="1" customWidth="1"/>
    <col min="11529" max="11529" width="5.25" style="179" bestFit="1" customWidth="1"/>
    <col min="11530" max="11530" width="17.375" style="179" bestFit="1" customWidth="1"/>
    <col min="11531" max="11531" width="14.125" style="179" customWidth="1"/>
    <col min="11532" max="11778" width="9" style="179"/>
    <col min="11779" max="11779" width="16" style="179" customWidth="1"/>
    <col min="11780" max="11780" width="6.375" style="179" customWidth="1"/>
    <col min="11781" max="11781" width="9.875" style="179" bestFit="1" customWidth="1"/>
    <col min="11782" max="11782" width="19" style="179" customWidth="1"/>
    <col min="11783" max="11783" width="3.875" style="179" customWidth="1"/>
    <col min="11784" max="11784" width="15.375" style="179" bestFit="1" customWidth="1"/>
    <col min="11785" max="11785" width="5.25" style="179" bestFit="1" customWidth="1"/>
    <col min="11786" max="11786" width="17.375" style="179" bestFit="1" customWidth="1"/>
    <col min="11787" max="11787" width="14.125" style="179" customWidth="1"/>
    <col min="11788" max="12034" width="9" style="179"/>
    <col min="12035" max="12035" width="16" style="179" customWidth="1"/>
    <col min="12036" max="12036" width="6.375" style="179" customWidth="1"/>
    <col min="12037" max="12037" width="9.875" style="179" bestFit="1" customWidth="1"/>
    <col min="12038" max="12038" width="19" style="179" customWidth="1"/>
    <col min="12039" max="12039" width="3.875" style="179" customWidth="1"/>
    <col min="12040" max="12040" width="15.375" style="179" bestFit="1" customWidth="1"/>
    <col min="12041" max="12041" width="5.25" style="179" bestFit="1" customWidth="1"/>
    <col min="12042" max="12042" width="17.375" style="179" bestFit="1" customWidth="1"/>
    <col min="12043" max="12043" width="14.125" style="179" customWidth="1"/>
    <col min="12044" max="12290" width="9" style="179"/>
    <col min="12291" max="12291" width="16" style="179" customWidth="1"/>
    <col min="12292" max="12292" width="6.375" style="179" customWidth="1"/>
    <col min="12293" max="12293" width="9.875" style="179" bestFit="1" customWidth="1"/>
    <col min="12294" max="12294" width="19" style="179" customWidth="1"/>
    <col min="12295" max="12295" width="3.875" style="179" customWidth="1"/>
    <col min="12296" max="12296" width="15.375" style="179" bestFit="1" customWidth="1"/>
    <col min="12297" max="12297" width="5.25" style="179" bestFit="1" customWidth="1"/>
    <col min="12298" max="12298" width="17.375" style="179" bestFit="1" customWidth="1"/>
    <col min="12299" max="12299" width="14.125" style="179" customWidth="1"/>
    <col min="12300" max="12546" width="9" style="179"/>
    <col min="12547" max="12547" width="16" style="179" customWidth="1"/>
    <col min="12548" max="12548" width="6.375" style="179" customWidth="1"/>
    <col min="12549" max="12549" width="9.875" style="179" bestFit="1" customWidth="1"/>
    <col min="12550" max="12550" width="19" style="179" customWidth="1"/>
    <col min="12551" max="12551" width="3.875" style="179" customWidth="1"/>
    <col min="12552" max="12552" width="15.375" style="179" bestFit="1" customWidth="1"/>
    <col min="12553" max="12553" width="5.25" style="179" bestFit="1" customWidth="1"/>
    <col min="12554" max="12554" width="17.375" style="179" bestFit="1" customWidth="1"/>
    <col min="12555" max="12555" width="14.125" style="179" customWidth="1"/>
    <col min="12556" max="12802" width="9" style="179"/>
    <col min="12803" max="12803" width="16" style="179" customWidth="1"/>
    <col min="12804" max="12804" width="6.375" style="179" customWidth="1"/>
    <col min="12805" max="12805" width="9.875" style="179" bestFit="1" customWidth="1"/>
    <col min="12806" max="12806" width="19" style="179" customWidth="1"/>
    <col min="12807" max="12807" width="3.875" style="179" customWidth="1"/>
    <col min="12808" max="12808" width="15.375" style="179" bestFit="1" customWidth="1"/>
    <col min="12809" max="12809" width="5.25" style="179" bestFit="1" customWidth="1"/>
    <col min="12810" max="12810" width="17.375" style="179" bestFit="1" customWidth="1"/>
    <col min="12811" max="12811" width="14.125" style="179" customWidth="1"/>
    <col min="12812" max="13058" width="9" style="179"/>
    <col min="13059" max="13059" width="16" style="179" customWidth="1"/>
    <col min="13060" max="13060" width="6.375" style="179" customWidth="1"/>
    <col min="13061" max="13061" width="9.875" style="179" bestFit="1" customWidth="1"/>
    <col min="13062" max="13062" width="19" style="179" customWidth="1"/>
    <col min="13063" max="13063" width="3.875" style="179" customWidth="1"/>
    <col min="13064" max="13064" width="15.375" style="179" bestFit="1" customWidth="1"/>
    <col min="13065" max="13065" width="5.25" style="179" bestFit="1" customWidth="1"/>
    <col min="13066" max="13066" width="17.375" style="179" bestFit="1" customWidth="1"/>
    <col min="13067" max="13067" width="14.125" style="179" customWidth="1"/>
    <col min="13068" max="13314" width="9" style="179"/>
    <col min="13315" max="13315" width="16" style="179" customWidth="1"/>
    <col min="13316" max="13316" width="6.375" style="179" customWidth="1"/>
    <col min="13317" max="13317" width="9.875" style="179" bestFit="1" customWidth="1"/>
    <col min="13318" max="13318" width="19" style="179" customWidth="1"/>
    <col min="13319" max="13319" width="3.875" style="179" customWidth="1"/>
    <col min="13320" max="13320" width="15.375" style="179" bestFit="1" customWidth="1"/>
    <col min="13321" max="13321" width="5.25" style="179" bestFit="1" customWidth="1"/>
    <col min="13322" max="13322" width="17.375" style="179" bestFit="1" customWidth="1"/>
    <col min="13323" max="13323" width="14.125" style="179" customWidth="1"/>
    <col min="13324" max="13570" width="9" style="179"/>
    <col min="13571" max="13571" width="16" style="179" customWidth="1"/>
    <col min="13572" max="13572" width="6.375" style="179" customWidth="1"/>
    <col min="13573" max="13573" width="9.875" style="179" bestFit="1" customWidth="1"/>
    <col min="13574" max="13574" width="19" style="179" customWidth="1"/>
    <col min="13575" max="13575" width="3.875" style="179" customWidth="1"/>
    <col min="13576" max="13576" width="15.375" style="179" bestFit="1" customWidth="1"/>
    <col min="13577" max="13577" width="5.25" style="179" bestFit="1" customWidth="1"/>
    <col min="13578" max="13578" width="17.375" style="179" bestFit="1" customWidth="1"/>
    <col min="13579" max="13579" width="14.125" style="179" customWidth="1"/>
    <col min="13580" max="13826" width="9" style="179"/>
    <col min="13827" max="13827" width="16" style="179" customWidth="1"/>
    <col min="13828" max="13828" width="6.375" style="179" customWidth="1"/>
    <col min="13829" max="13829" width="9.875" style="179" bestFit="1" customWidth="1"/>
    <col min="13830" max="13830" width="19" style="179" customWidth="1"/>
    <col min="13831" max="13831" width="3.875" style="179" customWidth="1"/>
    <col min="13832" max="13832" width="15.375" style="179" bestFit="1" customWidth="1"/>
    <col min="13833" max="13833" width="5.25" style="179" bestFit="1" customWidth="1"/>
    <col min="13834" max="13834" width="17.375" style="179" bestFit="1" customWidth="1"/>
    <col min="13835" max="13835" width="14.125" style="179" customWidth="1"/>
    <col min="13836" max="14082" width="9" style="179"/>
    <col min="14083" max="14083" width="16" style="179" customWidth="1"/>
    <col min="14084" max="14084" width="6.375" style="179" customWidth="1"/>
    <col min="14085" max="14085" width="9.875" style="179" bestFit="1" customWidth="1"/>
    <col min="14086" max="14086" width="19" style="179" customWidth="1"/>
    <col min="14087" max="14087" width="3.875" style="179" customWidth="1"/>
    <col min="14088" max="14088" width="15.375" style="179" bestFit="1" customWidth="1"/>
    <col min="14089" max="14089" width="5.25" style="179" bestFit="1" customWidth="1"/>
    <col min="14090" max="14090" width="17.375" style="179" bestFit="1" customWidth="1"/>
    <col min="14091" max="14091" width="14.125" style="179" customWidth="1"/>
    <col min="14092" max="14338" width="9" style="179"/>
    <col min="14339" max="14339" width="16" style="179" customWidth="1"/>
    <col min="14340" max="14340" width="6.375" style="179" customWidth="1"/>
    <col min="14341" max="14341" width="9.875" style="179" bestFit="1" customWidth="1"/>
    <col min="14342" max="14342" width="19" style="179" customWidth="1"/>
    <col min="14343" max="14343" width="3.875" style="179" customWidth="1"/>
    <col min="14344" max="14344" width="15.375" style="179" bestFit="1" customWidth="1"/>
    <col min="14345" max="14345" width="5.25" style="179" bestFit="1" customWidth="1"/>
    <col min="14346" max="14346" width="17.375" style="179" bestFit="1" customWidth="1"/>
    <col min="14347" max="14347" width="14.125" style="179" customWidth="1"/>
    <col min="14348" max="14594" width="9" style="179"/>
    <col min="14595" max="14595" width="16" style="179" customWidth="1"/>
    <col min="14596" max="14596" width="6.375" style="179" customWidth="1"/>
    <col min="14597" max="14597" width="9.875" style="179" bestFit="1" customWidth="1"/>
    <col min="14598" max="14598" width="19" style="179" customWidth="1"/>
    <col min="14599" max="14599" width="3.875" style="179" customWidth="1"/>
    <col min="14600" max="14600" width="15.375" style="179" bestFit="1" customWidth="1"/>
    <col min="14601" max="14601" width="5.25" style="179" bestFit="1" customWidth="1"/>
    <col min="14602" max="14602" width="17.375" style="179" bestFit="1" customWidth="1"/>
    <col min="14603" max="14603" width="14.125" style="179" customWidth="1"/>
    <col min="14604" max="14850" width="9" style="179"/>
    <col min="14851" max="14851" width="16" style="179" customWidth="1"/>
    <col min="14852" max="14852" width="6.375" style="179" customWidth="1"/>
    <col min="14853" max="14853" width="9.875" style="179" bestFit="1" customWidth="1"/>
    <col min="14854" max="14854" width="19" style="179" customWidth="1"/>
    <col min="14855" max="14855" width="3.875" style="179" customWidth="1"/>
    <col min="14856" max="14856" width="15.375" style="179" bestFit="1" customWidth="1"/>
    <col min="14857" max="14857" width="5.25" style="179" bestFit="1" customWidth="1"/>
    <col min="14858" max="14858" width="17.375" style="179" bestFit="1" customWidth="1"/>
    <col min="14859" max="14859" width="14.125" style="179" customWidth="1"/>
    <col min="14860" max="15106" width="9" style="179"/>
    <col min="15107" max="15107" width="16" style="179" customWidth="1"/>
    <col min="15108" max="15108" width="6.375" style="179" customWidth="1"/>
    <col min="15109" max="15109" width="9.875" style="179" bestFit="1" customWidth="1"/>
    <col min="15110" max="15110" width="19" style="179" customWidth="1"/>
    <col min="15111" max="15111" width="3.875" style="179" customWidth="1"/>
    <col min="15112" max="15112" width="15.375" style="179" bestFit="1" customWidth="1"/>
    <col min="15113" max="15113" width="5.25" style="179" bestFit="1" customWidth="1"/>
    <col min="15114" max="15114" width="17.375" style="179" bestFit="1" customWidth="1"/>
    <col min="15115" max="15115" width="14.125" style="179" customWidth="1"/>
    <col min="15116" max="15362" width="9" style="179"/>
    <col min="15363" max="15363" width="16" style="179" customWidth="1"/>
    <col min="15364" max="15364" width="6.375" style="179" customWidth="1"/>
    <col min="15365" max="15365" width="9.875" style="179" bestFit="1" customWidth="1"/>
    <col min="15366" max="15366" width="19" style="179" customWidth="1"/>
    <col min="15367" max="15367" width="3.875" style="179" customWidth="1"/>
    <col min="15368" max="15368" width="15.375" style="179" bestFit="1" customWidth="1"/>
    <col min="15369" max="15369" width="5.25" style="179" bestFit="1" customWidth="1"/>
    <col min="15370" max="15370" width="17.375" style="179" bestFit="1" customWidth="1"/>
    <col min="15371" max="15371" width="14.125" style="179" customWidth="1"/>
    <col min="15372" max="15618" width="9" style="179"/>
    <col min="15619" max="15619" width="16" style="179" customWidth="1"/>
    <col min="15620" max="15620" width="6.375" style="179" customWidth="1"/>
    <col min="15621" max="15621" width="9.875" style="179" bestFit="1" customWidth="1"/>
    <col min="15622" max="15622" width="19" style="179" customWidth="1"/>
    <col min="15623" max="15623" width="3.875" style="179" customWidth="1"/>
    <col min="15624" max="15624" width="15.375" style="179" bestFit="1" customWidth="1"/>
    <col min="15625" max="15625" width="5.25" style="179" bestFit="1" customWidth="1"/>
    <col min="15626" max="15626" width="17.375" style="179" bestFit="1" customWidth="1"/>
    <col min="15627" max="15627" width="14.125" style="179" customWidth="1"/>
    <col min="15628" max="15874" width="9" style="179"/>
    <col min="15875" max="15875" width="16" style="179" customWidth="1"/>
    <col min="15876" max="15876" width="6.375" style="179" customWidth="1"/>
    <col min="15877" max="15877" width="9.875" style="179" bestFit="1" customWidth="1"/>
    <col min="15878" max="15878" width="19" style="179" customWidth="1"/>
    <col min="15879" max="15879" width="3.875" style="179" customWidth="1"/>
    <col min="15880" max="15880" width="15.375" style="179" bestFit="1" customWidth="1"/>
    <col min="15881" max="15881" width="5.25" style="179" bestFit="1" customWidth="1"/>
    <col min="15882" max="15882" width="17.375" style="179" bestFit="1" customWidth="1"/>
    <col min="15883" max="15883" width="14.125" style="179" customWidth="1"/>
    <col min="15884" max="16130" width="9" style="179"/>
    <col min="16131" max="16131" width="16" style="179" customWidth="1"/>
    <col min="16132" max="16132" width="6.375" style="179" customWidth="1"/>
    <col min="16133" max="16133" width="9.875" style="179" bestFit="1" customWidth="1"/>
    <col min="16134" max="16134" width="19" style="179" customWidth="1"/>
    <col min="16135" max="16135" width="3.875" style="179" customWidth="1"/>
    <col min="16136" max="16136" width="15.375" style="179" bestFit="1" customWidth="1"/>
    <col min="16137" max="16137" width="5.25" style="179" bestFit="1" customWidth="1"/>
    <col min="16138" max="16138" width="17.375" style="179" bestFit="1" customWidth="1"/>
    <col min="16139" max="16139" width="14.125" style="179" customWidth="1"/>
    <col min="16140" max="16384" width="9" style="179"/>
  </cols>
  <sheetData>
    <row r="1" spans="2:14" x14ac:dyDescent="0.2">
      <c r="I1" s="180"/>
    </row>
    <row r="2" spans="2:14" x14ac:dyDescent="0.2">
      <c r="I2" s="180"/>
    </row>
    <row r="3" spans="2:14" ht="38.25" x14ac:dyDescent="0.2">
      <c r="B3" s="181" t="s">
        <v>325</v>
      </c>
      <c r="C3" s="349" t="s">
        <v>326</v>
      </c>
      <c r="D3" s="350"/>
      <c r="E3" s="350"/>
      <c r="F3" s="351"/>
      <c r="G3" s="182" t="s">
        <v>327</v>
      </c>
      <c r="H3" s="182"/>
      <c r="I3" s="180"/>
      <c r="K3" s="179" t="s">
        <v>343</v>
      </c>
      <c r="L3" s="179" t="s">
        <v>344</v>
      </c>
      <c r="M3" s="179" t="s">
        <v>345</v>
      </c>
      <c r="N3" s="191" t="s">
        <v>141</v>
      </c>
    </row>
    <row r="4" spans="2:14" x14ac:dyDescent="0.2">
      <c r="B4" s="183" t="s">
        <v>328</v>
      </c>
      <c r="C4" s="184">
        <v>80</v>
      </c>
      <c r="D4" s="184"/>
      <c r="E4" s="185"/>
      <c r="F4" s="186"/>
      <c r="G4" s="179">
        <f>C4*($N4)</f>
        <v>29312.799999999996</v>
      </c>
      <c r="I4" s="178">
        <f>C4+C13+C22+C30+C38</f>
        <v>556</v>
      </c>
      <c r="J4" s="183" t="s">
        <v>328</v>
      </c>
      <c r="K4" s="189">
        <f>'Anexo 2'!H21</f>
        <v>63.55</v>
      </c>
      <c r="L4" s="190">
        <f>'Anexo 2'!H10</f>
        <v>255.2</v>
      </c>
      <c r="M4" s="190">
        <f>'Anexo 2'!H28</f>
        <v>47.66</v>
      </c>
      <c r="N4" s="190">
        <f>SUM(K4:M4)</f>
        <v>366.40999999999997</v>
      </c>
    </row>
    <row r="5" spans="2:14" x14ac:dyDescent="0.2">
      <c r="B5" s="183" t="s">
        <v>329</v>
      </c>
      <c r="C5" s="184">
        <v>6</v>
      </c>
      <c r="D5" s="184"/>
      <c r="E5" s="185"/>
      <c r="F5" s="186"/>
      <c r="G5" s="179">
        <f t="shared" ref="G5:G8" si="0">C5*($N5)</f>
        <v>2200.7999999999997</v>
      </c>
      <c r="I5" s="178">
        <f t="shared" ref="I5:I8" si="1">C5+C14+C23+C31+C39</f>
        <v>33</v>
      </c>
      <c r="J5" s="183" t="s">
        <v>329</v>
      </c>
      <c r="K5" s="189">
        <f>'Anexo 2'!H22</f>
        <v>63.55</v>
      </c>
      <c r="L5" s="190">
        <f>'Anexo 2'!H12</f>
        <v>255.59</v>
      </c>
      <c r="M5" s="190">
        <f>'Anexo 2'!H28</f>
        <v>47.66</v>
      </c>
      <c r="N5" s="190">
        <f t="shared" ref="N5:N8" si="2">SUM(K5:M5)</f>
        <v>366.79999999999995</v>
      </c>
    </row>
    <row r="6" spans="2:14" x14ac:dyDescent="0.2">
      <c r="B6" s="183" t="s">
        <v>330</v>
      </c>
      <c r="C6" s="184">
        <v>12</v>
      </c>
      <c r="D6" s="184"/>
      <c r="E6" s="185"/>
      <c r="F6" s="186"/>
      <c r="G6" s="179">
        <f t="shared" si="0"/>
        <v>5332.7999999999993</v>
      </c>
      <c r="I6" s="178">
        <f t="shared" si="1"/>
        <v>39</v>
      </c>
      <c r="J6" s="183" t="s">
        <v>330</v>
      </c>
      <c r="K6" s="189">
        <f>'Anexo 2'!H26</f>
        <v>127.11</v>
      </c>
      <c r="L6" s="190">
        <f>'Anexo 2'!H16</f>
        <v>269.63</v>
      </c>
      <c r="M6" s="190">
        <f>'Anexo 2'!H28</f>
        <v>47.66</v>
      </c>
      <c r="N6" s="190">
        <f t="shared" si="2"/>
        <v>444.4</v>
      </c>
    </row>
    <row r="7" spans="2:14" x14ac:dyDescent="0.2">
      <c r="B7" s="183" t="s">
        <v>331</v>
      </c>
      <c r="C7" s="184">
        <v>11</v>
      </c>
      <c r="D7" s="184"/>
      <c r="E7" s="185"/>
      <c r="F7" s="186"/>
      <c r="G7" s="179">
        <f t="shared" si="0"/>
        <v>7810.33</v>
      </c>
      <c r="I7" s="178">
        <f t="shared" si="1"/>
        <v>32</v>
      </c>
      <c r="J7" s="183" t="s">
        <v>331</v>
      </c>
      <c r="K7" s="189">
        <f>'Anexo 2'!H27</f>
        <v>127.11</v>
      </c>
      <c r="L7" s="190">
        <f>'Anexo 2'!H18</f>
        <v>535.26</v>
      </c>
      <c r="M7" s="190">
        <f>M6</f>
        <v>47.66</v>
      </c>
      <c r="N7" s="190">
        <f t="shared" si="2"/>
        <v>710.03</v>
      </c>
    </row>
    <row r="8" spans="2:14" x14ac:dyDescent="0.2">
      <c r="B8" s="183" t="s">
        <v>332</v>
      </c>
      <c r="C8" s="184">
        <v>6</v>
      </c>
      <c r="D8" s="184"/>
      <c r="E8" s="185"/>
      <c r="F8" s="186"/>
      <c r="G8" s="179">
        <f t="shared" si="0"/>
        <v>2810.88</v>
      </c>
      <c r="I8" s="178">
        <f t="shared" si="1"/>
        <v>23</v>
      </c>
      <c r="J8" s="183" t="s">
        <v>332</v>
      </c>
      <c r="K8" s="189">
        <f>'Anexo 2'!H23</f>
        <v>127.11</v>
      </c>
      <c r="L8" s="190">
        <f>'Anexo 2'!H14</f>
        <v>293.70999999999998</v>
      </c>
      <c r="M8" s="190">
        <f>M7</f>
        <v>47.66</v>
      </c>
      <c r="N8" s="190">
        <f t="shared" si="2"/>
        <v>468.48</v>
      </c>
    </row>
    <row r="9" spans="2:14" x14ac:dyDescent="0.2">
      <c r="B9" s="183" t="s">
        <v>333</v>
      </c>
      <c r="C9" s="184"/>
      <c r="D9" s="184"/>
      <c r="E9" s="185"/>
      <c r="F9" s="186"/>
      <c r="G9" s="187">
        <f>SUM(G4:G8)</f>
        <v>47467.609999999993</v>
      </c>
      <c r="H9" s="187"/>
      <c r="I9" s="178"/>
      <c r="J9" s="183"/>
      <c r="K9" s="189"/>
      <c r="L9" s="190"/>
      <c r="M9" s="190"/>
      <c r="N9" s="190"/>
    </row>
    <row r="10" spans="2:14" x14ac:dyDescent="0.2">
      <c r="I10" s="180"/>
    </row>
    <row r="11" spans="2:14" x14ac:dyDescent="0.2">
      <c r="I11" s="180"/>
    </row>
    <row r="12" spans="2:14" x14ac:dyDescent="0.2">
      <c r="B12" s="181" t="s">
        <v>335</v>
      </c>
      <c r="C12" s="349" t="s">
        <v>336</v>
      </c>
      <c r="D12" s="350"/>
      <c r="E12" s="350"/>
      <c r="F12" s="351"/>
      <c r="I12" s="180"/>
    </row>
    <row r="13" spans="2:14" x14ac:dyDescent="0.2">
      <c r="B13" s="183" t="s">
        <v>328</v>
      </c>
      <c r="C13" s="184">
        <v>104</v>
      </c>
      <c r="D13" s="184"/>
      <c r="E13" s="185"/>
      <c r="F13" s="186"/>
      <c r="G13" s="179">
        <f>C13*($N4)</f>
        <v>38106.639999999999</v>
      </c>
      <c r="I13" s="180"/>
    </row>
    <row r="14" spans="2:14" x14ac:dyDescent="0.2">
      <c r="B14" s="183" t="s">
        <v>329</v>
      </c>
      <c r="C14" s="184">
        <v>3</v>
      </c>
      <c r="D14" s="184"/>
      <c r="E14" s="185"/>
      <c r="F14" s="186"/>
      <c r="G14" s="179">
        <f t="shared" ref="G14:G17" si="3">C14*($N5)</f>
        <v>1100.3999999999999</v>
      </c>
      <c r="I14" s="180"/>
    </row>
    <row r="15" spans="2:14" x14ac:dyDescent="0.2">
      <c r="B15" s="183" t="s">
        <v>330</v>
      </c>
      <c r="C15" s="184">
        <v>9</v>
      </c>
      <c r="D15" s="184"/>
      <c r="E15" s="185"/>
      <c r="F15" s="186"/>
      <c r="G15" s="179">
        <f t="shared" si="3"/>
        <v>3999.6</v>
      </c>
      <c r="I15" s="180"/>
    </row>
    <row r="16" spans="2:14" x14ac:dyDescent="0.2">
      <c r="B16" s="183" t="s">
        <v>331</v>
      </c>
      <c r="C16" s="184">
        <v>9</v>
      </c>
      <c r="D16" s="184"/>
      <c r="E16" s="185"/>
      <c r="F16" s="186"/>
      <c r="G16" s="179">
        <f t="shared" si="3"/>
        <v>6390.2699999999995</v>
      </c>
      <c r="I16" s="180"/>
    </row>
    <row r="17" spans="2:9" x14ac:dyDescent="0.2">
      <c r="B17" s="183" t="s">
        <v>332</v>
      </c>
      <c r="C17" s="184">
        <v>5</v>
      </c>
      <c r="D17" s="184"/>
      <c r="E17" s="185"/>
      <c r="F17" s="186"/>
      <c r="G17" s="179">
        <f t="shared" si="3"/>
        <v>2342.4</v>
      </c>
      <c r="I17" s="180"/>
    </row>
    <row r="18" spans="2:9" x14ac:dyDescent="0.2">
      <c r="B18" s="183" t="s">
        <v>334</v>
      </c>
      <c r="C18" s="184">
        <v>1</v>
      </c>
      <c r="D18" s="184"/>
      <c r="E18" s="185"/>
      <c r="F18" s="186"/>
      <c r="I18" s="180"/>
    </row>
    <row r="19" spans="2:9" x14ac:dyDescent="0.2">
      <c r="B19" s="188"/>
      <c r="G19" s="187">
        <f>SUM(G13:G18)</f>
        <v>51939.31</v>
      </c>
      <c r="H19" s="187"/>
      <c r="I19" s="180"/>
    </row>
    <row r="20" spans="2:9" x14ac:dyDescent="0.2">
      <c r="I20" s="180"/>
    </row>
    <row r="21" spans="2:9" x14ac:dyDescent="0.2">
      <c r="B21" s="181" t="s">
        <v>337</v>
      </c>
      <c r="C21" s="349" t="s">
        <v>338</v>
      </c>
      <c r="D21" s="350"/>
      <c r="E21" s="350"/>
      <c r="F21" s="351"/>
      <c r="I21" s="180"/>
    </row>
    <row r="22" spans="2:9" x14ac:dyDescent="0.2">
      <c r="B22" s="183" t="s">
        <v>328</v>
      </c>
      <c r="C22" s="184">
        <v>124</v>
      </c>
      <c r="D22" s="184"/>
      <c r="E22" s="185"/>
      <c r="F22" s="186"/>
      <c r="G22" s="179">
        <f>C22*($N4)</f>
        <v>45434.84</v>
      </c>
      <c r="I22" s="180"/>
    </row>
    <row r="23" spans="2:9" x14ac:dyDescent="0.2">
      <c r="B23" s="183" t="s">
        <v>329</v>
      </c>
      <c r="C23" s="184">
        <v>8</v>
      </c>
      <c r="D23" s="184"/>
      <c r="E23" s="185"/>
      <c r="F23" s="186"/>
      <c r="G23" s="179">
        <f t="shared" ref="G23:G26" si="4">C23*($N5)</f>
        <v>2934.3999999999996</v>
      </c>
      <c r="I23" s="180"/>
    </row>
    <row r="24" spans="2:9" x14ac:dyDescent="0.2">
      <c r="B24" s="183" t="s">
        <v>330</v>
      </c>
      <c r="C24" s="184">
        <v>6</v>
      </c>
      <c r="D24" s="184"/>
      <c r="E24" s="185"/>
      <c r="F24" s="186"/>
      <c r="G24" s="179">
        <f t="shared" si="4"/>
        <v>2666.3999999999996</v>
      </c>
      <c r="I24" s="180"/>
    </row>
    <row r="25" spans="2:9" x14ac:dyDescent="0.2">
      <c r="B25" s="183" t="s">
        <v>331</v>
      </c>
      <c r="C25" s="184">
        <v>4</v>
      </c>
      <c r="D25" s="184"/>
      <c r="E25" s="185"/>
      <c r="F25" s="186"/>
      <c r="G25" s="179">
        <f t="shared" si="4"/>
        <v>2840.12</v>
      </c>
      <c r="I25" s="180"/>
    </row>
    <row r="26" spans="2:9" x14ac:dyDescent="0.2">
      <c r="B26" s="183" t="s">
        <v>332</v>
      </c>
      <c r="C26" s="184">
        <v>4</v>
      </c>
      <c r="D26" s="184"/>
      <c r="E26" s="185"/>
      <c r="F26" s="186"/>
      <c r="G26" s="179">
        <f t="shared" si="4"/>
        <v>1873.92</v>
      </c>
      <c r="I26" s="180"/>
    </row>
    <row r="27" spans="2:9" x14ac:dyDescent="0.2">
      <c r="B27" s="188"/>
      <c r="G27" s="187">
        <f>SUM(G22:G26)</f>
        <v>55749.68</v>
      </c>
      <c r="H27" s="187"/>
      <c r="I27" s="180"/>
    </row>
    <row r="28" spans="2:9" x14ac:dyDescent="0.2">
      <c r="I28" s="180"/>
    </row>
    <row r="29" spans="2:9" x14ac:dyDescent="0.2">
      <c r="B29" s="181" t="s">
        <v>339</v>
      </c>
      <c r="C29" s="349" t="s">
        <v>340</v>
      </c>
      <c r="D29" s="350"/>
      <c r="E29" s="350"/>
      <c r="F29" s="351"/>
      <c r="I29" s="180"/>
    </row>
    <row r="30" spans="2:9" x14ac:dyDescent="0.2">
      <c r="B30" s="183" t="s">
        <v>328</v>
      </c>
      <c r="C30" s="184">
        <v>124</v>
      </c>
      <c r="D30" s="184"/>
      <c r="E30" s="185"/>
      <c r="F30" s="186"/>
      <c r="G30" s="179">
        <f>C30*($N4)</f>
        <v>45434.84</v>
      </c>
      <c r="I30" s="180"/>
    </row>
    <row r="31" spans="2:9" x14ac:dyDescent="0.2">
      <c r="B31" s="183" t="s">
        <v>329</v>
      </c>
      <c r="C31" s="184">
        <v>8</v>
      </c>
      <c r="D31" s="184"/>
      <c r="E31" s="185"/>
      <c r="F31" s="186"/>
      <c r="G31" s="179">
        <f t="shared" ref="G31:G34" si="5">C31*($N5)</f>
        <v>2934.3999999999996</v>
      </c>
      <c r="I31" s="180"/>
    </row>
    <row r="32" spans="2:9" x14ac:dyDescent="0.2">
      <c r="B32" s="183" t="s">
        <v>330</v>
      </c>
      <c r="C32" s="184">
        <v>6</v>
      </c>
      <c r="D32" s="184"/>
      <c r="E32" s="185"/>
      <c r="F32" s="186"/>
      <c r="G32" s="179">
        <f t="shared" si="5"/>
        <v>2666.3999999999996</v>
      </c>
      <c r="I32" s="180"/>
    </row>
    <row r="33" spans="2:9" x14ac:dyDescent="0.2">
      <c r="B33" s="183" t="s">
        <v>331</v>
      </c>
      <c r="C33" s="184">
        <v>4</v>
      </c>
      <c r="D33" s="184"/>
      <c r="E33" s="185"/>
      <c r="F33" s="186"/>
      <c r="G33" s="179">
        <f t="shared" si="5"/>
        <v>2840.12</v>
      </c>
      <c r="I33" s="180"/>
    </row>
    <row r="34" spans="2:9" x14ac:dyDescent="0.2">
      <c r="B34" s="183" t="s">
        <v>332</v>
      </c>
      <c r="C34" s="184">
        <v>4</v>
      </c>
      <c r="D34" s="184"/>
      <c r="E34" s="185"/>
      <c r="F34" s="186"/>
      <c r="G34" s="179">
        <f t="shared" si="5"/>
        <v>1873.92</v>
      </c>
      <c r="I34" s="180"/>
    </row>
    <row r="35" spans="2:9" x14ac:dyDescent="0.2">
      <c r="B35" s="188"/>
      <c r="G35" s="187">
        <f>SUM(G29:G34)</f>
        <v>55749.68</v>
      </c>
      <c r="H35" s="187"/>
      <c r="I35" s="180"/>
    </row>
    <row r="36" spans="2:9" x14ac:dyDescent="0.2">
      <c r="I36" s="180"/>
    </row>
    <row r="37" spans="2:9" x14ac:dyDescent="0.2">
      <c r="B37" s="181" t="s">
        <v>341</v>
      </c>
      <c r="C37" s="349" t="s">
        <v>342</v>
      </c>
      <c r="D37" s="350"/>
      <c r="E37" s="350"/>
      <c r="F37" s="351"/>
      <c r="I37" s="180"/>
    </row>
    <row r="38" spans="2:9" x14ac:dyDescent="0.2">
      <c r="B38" s="183" t="s">
        <v>328</v>
      </c>
      <c r="C38" s="184">
        <v>124</v>
      </c>
      <c r="D38" s="184"/>
      <c r="E38" s="185"/>
      <c r="F38" s="186"/>
      <c r="G38" s="179">
        <f>C38*($N4)</f>
        <v>45434.84</v>
      </c>
      <c r="I38" s="180"/>
    </row>
    <row r="39" spans="2:9" x14ac:dyDescent="0.2">
      <c r="B39" s="183" t="s">
        <v>329</v>
      </c>
      <c r="C39" s="184">
        <v>8</v>
      </c>
      <c r="D39" s="184"/>
      <c r="E39" s="185"/>
      <c r="F39" s="186"/>
      <c r="G39" s="179">
        <f t="shared" ref="G39:G42" si="6">C39*($N5)</f>
        <v>2934.3999999999996</v>
      </c>
      <c r="I39" s="180"/>
    </row>
    <row r="40" spans="2:9" x14ac:dyDescent="0.2">
      <c r="B40" s="183" t="s">
        <v>330</v>
      </c>
      <c r="C40" s="184">
        <v>6</v>
      </c>
      <c r="D40" s="184"/>
      <c r="E40" s="185"/>
      <c r="F40" s="186"/>
      <c r="G40" s="179">
        <f t="shared" si="6"/>
        <v>2666.3999999999996</v>
      </c>
      <c r="I40" s="180"/>
    </row>
    <row r="41" spans="2:9" x14ac:dyDescent="0.2">
      <c r="B41" s="183" t="s">
        <v>331</v>
      </c>
      <c r="C41" s="184">
        <v>4</v>
      </c>
      <c r="D41" s="184"/>
      <c r="E41" s="185"/>
      <c r="F41" s="186"/>
      <c r="G41" s="179">
        <f t="shared" si="6"/>
        <v>2840.12</v>
      </c>
      <c r="I41" s="180"/>
    </row>
    <row r="42" spans="2:9" x14ac:dyDescent="0.2">
      <c r="B42" s="183" t="s">
        <v>332</v>
      </c>
      <c r="C42" s="184">
        <v>4</v>
      </c>
      <c r="D42" s="184"/>
      <c r="E42" s="185"/>
      <c r="F42" s="186"/>
      <c r="G42" s="179">
        <f t="shared" si="6"/>
        <v>1873.92</v>
      </c>
      <c r="I42" s="180"/>
    </row>
    <row r="43" spans="2:9" x14ac:dyDescent="0.2">
      <c r="B43" s="188"/>
      <c r="G43" s="187">
        <f>SUM(G37:G42)</f>
        <v>55749.68</v>
      </c>
      <c r="H43" s="187"/>
      <c r="I43" s="180"/>
    </row>
    <row r="44" spans="2:9" x14ac:dyDescent="0.2">
      <c r="I44" s="180"/>
    </row>
    <row r="45" spans="2:9" x14ac:dyDescent="0.2">
      <c r="I45" s="180"/>
    </row>
    <row r="46" spans="2:9" x14ac:dyDescent="0.2">
      <c r="I46" s="180"/>
    </row>
  </sheetData>
  <mergeCells count="5">
    <mergeCell ref="C3:F3"/>
    <mergeCell ref="C12:F12"/>
    <mergeCell ref="C21:F21"/>
    <mergeCell ref="C29:F29"/>
    <mergeCell ref="C37:F37"/>
  </mergeCells>
  <dataValidations count="1">
    <dataValidation type="textLength" errorStyle="warning" operator="lessThanOrEqual" allowBlank="1" showInputMessage="1" showErrorMessage="1" errorTitle="Superou o limite de caracteres." promptTitle="No máximo 20 caracteres." sqref="J1:J3 JF1:JF3 TB1:TB3 ACX1:ACX3 AMT1:AMT3 AWP1:AWP3 BGL1:BGL3 BQH1:BQH3 CAD1:CAD3 CJZ1:CJZ3 CTV1:CTV3 DDR1:DDR3 DNN1:DNN3 DXJ1:DXJ3 EHF1:EHF3 ERB1:ERB3 FAX1:FAX3 FKT1:FKT3 FUP1:FUP3 GEL1:GEL3 GOH1:GOH3 GYD1:GYD3 HHZ1:HHZ3 HRV1:HRV3 IBR1:IBR3 ILN1:ILN3 IVJ1:IVJ3 JFF1:JFF3 JPB1:JPB3 JYX1:JYX3 KIT1:KIT3 KSP1:KSP3 LCL1:LCL3 LMH1:LMH3 LWD1:LWD3 MFZ1:MFZ3 MPV1:MPV3 MZR1:MZR3 NJN1:NJN3 NTJ1:NTJ3 ODF1:ODF3 ONB1:ONB3 OWX1:OWX3 PGT1:PGT3 PQP1:PQP3 QAL1:QAL3 QKH1:QKH3 QUD1:QUD3 RDZ1:RDZ3 RNV1:RNV3 RXR1:RXR3 SHN1:SHN3 SRJ1:SRJ3 TBF1:TBF3 TLB1:TLB3 TUX1:TUX3 UET1:UET3 UOP1:UOP3 UYL1:UYL3 VIH1:VIH3 VSD1:VSD3 WBZ1:WBZ3 WLV1:WLV3 WVR1:WVR3 J65537:J65539 JF65537:JF65539 TB65537:TB65539 ACX65537:ACX65539 AMT65537:AMT65539 AWP65537:AWP65539 BGL65537:BGL65539 BQH65537:BQH65539 CAD65537:CAD65539 CJZ65537:CJZ65539 CTV65537:CTV65539 DDR65537:DDR65539 DNN65537:DNN65539 DXJ65537:DXJ65539 EHF65537:EHF65539 ERB65537:ERB65539 FAX65537:FAX65539 FKT65537:FKT65539 FUP65537:FUP65539 GEL65537:GEL65539 GOH65537:GOH65539 GYD65537:GYD65539 HHZ65537:HHZ65539 HRV65537:HRV65539 IBR65537:IBR65539 ILN65537:ILN65539 IVJ65537:IVJ65539 JFF65537:JFF65539 JPB65537:JPB65539 JYX65537:JYX65539 KIT65537:KIT65539 KSP65537:KSP65539 LCL65537:LCL65539 LMH65537:LMH65539 LWD65537:LWD65539 MFZ65537:MFZ65539 MPV65537:MPV65539 MZR65537:MZR65539 NJN65537:NJN65539 NTJ65537:NTJ65539 ODF65537:ODF65539 ONB65537:ONB65539 OWX65537:OWX65539 PGT65537:PGT65539 PQP65537:PQP65539 QAL65537:QAL65539 QKH65537:QKH65539 QUD65537:QUD65539 RDZ65537:RDZ65539 RNV65537:RNV65539 RXR65537:RXR65539 SHN65537:SHN65539 SRJ65537:SRJ65539 TBF65537:TBF65539 TLB65537:TLB65539 TUX65537:TUX65539 UET65537:UET65539 UOP65537:UOP65539 UYL65537:UYL65539 VIH65537:VIH65539 VSD65537:VSD65539 WBZ65537:WBZ65539 WLV65537:WLV65539 WVR65537:WVR65539 J131073:J131075 JF131073:JF131075 TB131073:TB131075 ACX131073:ACX131075 AMT131073:AMT131075 AWP131073:AWP131075 BGL131073:BGL131075 BQH131073:BQH131075 CAD131073:CAD131075 CJZ131073:CJZ131075 CTV131073:CTV131075 DDR131073:DDR131075 DNN131073:DNN131075 DXJ131073:DXJ131075 EHF131073:EHF131075 ERB131073:ERB131075 FAX131073:FAX131075 FKT131073:FKT131075 FUP131073:FUP131075 GEL131073:GEL131075 GOH131073:GOH131075 GYD131073:GYD131075 HHZ131073:HHZ131075 HRV131073:HRV131075 IBR131073:IBR131075 ILN131073:ILN131075 IVJ131073:IVJ131075 JFF131073:JFF131075 JPB131073:JPB131075 JYX131073:JYX131075 KIT131073:KIT131075 KSP131073:KSP131075 LCL131073:LCL131075 LMH131073:LMH131075 LWD131073:LWD131075 MFZ131073:MFZ131075 MPV131073:MPV131075 MZR131073:MZR131075 NJN131073:NJN131075 NTJ131073:NTJ131075 ODF131073:ODF131075 ONB131073:ONB131075 OWX131073:OWX131075 PGT131073:PGT131075 PQP131073:PQP131075 QAL131073:QAL131075 QKH131073:QKH131075 QUD131073:QUD131075 RDZ131073:RDZ131075 RNV131073:RNV131075 RXR131073:RXR131075 SHN131073:SHN131075 SRJ131073:SRJ131075 TBF131073:TBF131075 TLB131073:TLB131075 TUX131073:TUX131075 UET131073:UET131075 UOP131073:UOP131075 UYL131073:UYL131075 VIH131073:VIH131075 VSD131073:VSD131075 WBZ131073:WBZ131075 WLV131073:WLV131075 WVR131073:WVR131075 J196609:J196611 JF196609:JF196611 TB196609:TB196611 ACX196609:ACX196611 AMT196609:AMT196611 AWP196609:AWP196611 BGL196609:BGL196611 BQH196609:BQH196611 CAD196609:CAD196611 CJZ196609:CJZ196611 CTV196609:CTV196611 DDR196609:DDR196611 DNN196609:DNN196611 DXJ196609:DXJ196611 EHF196609:EHF196611 ERB196609:ERB196611 FAX196609:FAX196611 FKT196609:FKT196611 FUP196609:FUP196611 GEL196609:GEL196611 GOH196609:GOH196611 GYD196609:GYD196611 HHZ196609:HHZ196611 HRV196609:HRV196611 IBR196609:IBR196611 ILN196609:ILN196611 IVJ196609:IVJ196611 JFF196609:JFF196611 JPB196609:JPB196611 JYX196609:JYX196611 KIT196609:KIT196611 KSP196609:KSP196611 LCL196609:LCL196611 LMH196609:LMH196611 LWD196609:LWD196611 MFZ196609:MFZ196611 MPV196609:MPV196611 MZR196609:MZR196611 NJN196609:NJN196611 NTJ196609:NTJ196611 ODF196609:ODF196611 ONB196609:ONB196611 OWX196609:OWX196611 PGT196609:PGT196611 PQP196609:PQP196611 QAL196609:QAL196611 QKH196609:QKH196611 QUD196609:QUD196611 RDZ196609:RDZ196611 RNV196609:RNV196611 RXR196609:RXR196611 SHN196609:SHN196611 SRJ196609:SRJ196611 TBF196609:TBF196611 TLB196609:TLB196611 TUX196609:TUX196611 UET196609:UET196611 UOP196609:UOP196611 UYL196609:UYL196611 VIH196609:VIH196611 VSD196609:VSD196611 WBZ196609:WBZ196611 WLV196609:WLV196611 WVR196609:WVR196611 J262145:J262147 JF262145:JF262147 TB262145:TB262147 ACX262145:ACX262147 AMT262145:AMT262147 AWP262145:AWP262147 BGL262145:BGL262147 BQH262145:BQH262147 CAD262145:CAD262147 CJZ262145:CJZ262147 CTV262145:CTV262147 DDR262145:DDR262147 DNN262145:DNN262147 DXJ262145:DXJ262147 EHF262145:EHF262147 ERB262145:ERB262147 FAX262145:FAX262147 FKT262145:FKT262147 FUP262145:FUP262147 GEL262145:GEL262147 GOH262145:GOH262147 GYD262145:GYD262147 HHZ262145:HHZ262147 HRV262145:HRV262147 IBR262145:IBR262147 ILN262145:ILN262147 IVJ262145:IVJ262147 JFF262145:JFF262147 JPB262145:JPB262147 JYX262145:JYX262147 KIT262145:KIT262147 KSP262145:KSP262147 LCL262145:LCL262147 LMH262145:LMH262147 LWD262145:LWD262147 MFZ262145:MFZ262147 MPV262145:MPV262147 MZR262145:MZR262147 NJN262145:NJN262147 NTJ262145:NTJ262147 ODF262145:ODF262147 ONB262145:ONB262147 OWX262145:OWX262147 PGT262145:PGT262147 PQP262145:PQP262147 QAL262145:QAL262147 QKH262145:QKH262147 QUD262145:QUD262147 RDZ262145:RDZ262147 RNV262145:RNV262147 RXR262145:RXR262147 SHN262145:SHN262147 SRJ262145:SRJ262147 TBF262145:TBF262147 TLB262145:TLB262147 TUX262145:TUX262147 UET262145:UET262147 UOP262145:UOP262147 UYL262145:UYL262147 VIH262145:VIH262147 VSD262145:VSD262147 WBZ262145:WBZ262147 WLV262145:WLV262147 WVR262145:WVR262147 J327681:J327683 JF327681:JF327683 TB327681:TB327683 ACX327681:ACX327683 AMT327681:AMT327683 AWP327681:AWP327683 BGL327681:BGL327683 BQH327681:BQH327683 CAD327681:CAD327683 CJZ327681:CJZ327683 CTV327681:CTV327683 DDR327681:DDR327683 DNN327681:DNN327683 DXJ327681:DXJ327683 EHF327681:EHF327683 ERB327681:ERB327683 FAX327681:FAX327683 FKT327681:FKT327683 FUP327681:FUP327683 GEL327681:GEL327683 GOH327681:GOH327683 GYD327681:GYD327683 HHZ327681:HHZ327683 HRV327681:HRV327683 IBR327681:IBR327683 ILN327681:ILN327683 IVJ327681:IVJ327683 JFF327681:JFF327683 JPB327681:JPB327683 JYX327681:JYX327683 KIT327681:KIT327683 KSP327681:KSP327683 LCL327681:LCL327683 LMH327681:LMH327683 LWD327681:LWD327683 MFZ327681:MFZ327683 MPV327681:MPV327683 MZR327681:MZR327683 NJN327681:NJN327683 NTJ327681:NTJ327683 ODF327681:ODF327683 ONB327681:ONB327683 OWX327681:OWX327683 PGT327681:PGT327683 PQP327681:PQP327683 QAL327681:QAL327683 QKH327681:QKH327683 QUD327681:QUD327683 RDZ327681:RDZ327683 RNV327681:RNV327683 RXR327681:RXR327683 SHN327681:SHN327683 SRJ327681:SRJ327683 TBF327681:TBF327683 TLB327681:TLB327683 TUX327681:TUX327683 UET327681:UET327683 UOP327681:UOP327683 UYL327681:UYL327683 VIH327681:VIH327683 VSD327681:VSD327683 WBZ327681:WBZ327683 WLV327681:WLV327683 WVR327681:WVR327683 J393217:J393219 JF393217:JF393219 TB393217:TB393219 ACX393217:ACX393219 AMT393217:AMT393219 AWP393217:AWP393219 BGL393217:BGL393219 BQH393217:BQH393219 CAD393217:CAD393219 CJZ393217:CJZ393219 CTV393217:CTV393219 DDR393217:DDR393219 DNN393217:DNN393219 DXJ393217:DXJ393219 EHF393217:EHF393219 ERB393217:ERB393219 FAX393217:FAX393219 FKT393217:FKT393219 FUP393217:FUP393219 GEL393217:GEL393219 GOH393217:GOH393219 GYD393217:GYD393219 HHZ393217:HHZ393219 HRV393217:HRV393219 IBR393217:IBR393219 ILN393217:ILN393219 IVJ393217:IVJ393219 JFF393217:JFF393219 JPB393217:JPB393219 JYX393217:JYX393219 KIT393217:KIT393219 KSP393217:KSP393219 LCL393217:LCL393219 LMH393217:LMH393219 LWD393217:LWD393219 MFZ393217:MFZ393219 MPV393217:MPV393219 MZR393217:MZR393219 NJN393217:NJN393219 NTJ393217:NTJ393219 ODF393217:ODF393219 ONB393217:ONB393219 OWX393217:OWX393219 PGT393217:PGT393219 PQP393217:PQP393219 QAL393217:QAL393219 QKH393217:QKH393219 QUD393217:QUD393219 RDZ393217:RDZ393219 RNV393217:RNV393219 RXR393217:RXR393219 SHN393217:SHN393219 SRJ393217:SRJ393219 TBF393217:TBF393219 TLB393217:TLB393219 TUX393217:TUX393219 UET393217:UET393219 UOP393217:UOP393219 UYL393217:UYL393219 VIH393217:VIH393219 VSD393217:VSD393219 WBZ393217:WBZ393219 WLV393217:WLV393219 WVR393217:WVR393219 J458753:J458755 JF458753:JF458755 TB458753:TB458755 ACX458753:ACX458755 AMT458753:AMT458755 AWP458753:AWP458755 BGL458753:BGL458755 BQH458753:BQH458755 CAD458753:CAD458755 CJZ458753:CJZ458755 CTV458753:CTV458755 DDR458753:DDR458755 DNN458753:DNN458755 DXJ458753:DXJ458755 EHF458753:EHF458755 ERB458753:ERB458755 FAX458753:FAX458755 FKT458753:FKT458755 FUP458753:FUP458755 GEL458753:GEL458755 GOH458753:GOH458755 GYD458753:GYD458755 HHZ458753:HHZ458755 HRV458753:HRV458755 IBR458753:IBR458755 ILN458753:ILN458755 IVJ458753:IVJ458755 JFF458753:JFF458755 JPB458753:JPB458755 JYX458753:JYX458755 KIT458753:KIT458755 KSP458753:KSP458755 LCL458753:LCL458755 LMH458753:LMH458755 LWD458753:LWD458755 MFZ458753:MFZ458755 MPV458753:MPV458755 MZR458753:MZR458755 NJN458753:NJN458755 NTJ458753:NTJ458755 ODF458753:ODF458755 ONB458753:ONB458755 OWX458753:OWX458755 PGT458753:PGT458755 PQP458753:PQP458755 QAL458753:QAL458755 QKH458753:QKH458755 QUD458753:QUD458755 RDZ458753:RDZ458755 RNV458753:RNV458755 RXR458753:RXR458755 SHN458753:SHN458755 SRJ458753:SRJ458755 TBF458753:TBF458755 TLB458753:TLB458755 TUX458753:TUX458755 UET458753:UET458755 UOP458753:UOP458755 UYL458753:UYL458755 VIH458753:VIH458755 VSD458753:VSD458755 WBZ458753:WBZ458755 WLV458753:WLV458755 WVR458753:WVR458755 J524289:J524291 JF524289:JF524291 TB524289:TB524291 ACX524289:ACX524291 AMT524289:AMT524291 AWP524289:AWP524291 BGL524289:BGL524291 BQH524289:BQH524291 CAD524289:CAD524291 CJZ524289:CJZ524291 CTV524289:CTV524291 DDR524289:DDR524291 DNN524289:DNN524291 DXJ524289:DXJ524291 EHF524289:EHF524291 ERB524289:ERB524291 FAX524289:FAX524291 FKT524289:FKT524291 FUP524289:FUP524291 GEL524289:GEL524291 GOH524289:GOH524291 GYD524289:GYD524291 HHZ524289:HHZ524291 HRV524289:HRV524291 IBR524289:IBR524291 ILN524289:ILN524291 IVJ524289:IVJ524291 JFF524289:JFF524291 JPB524289:JPB524291 JYX524289:JYX524291 KIT524289:KIT524291 KSP524289:KSP524291 LCL524289:LCL524291 LMH524289:LMH524291 LWD524289:LWD524291 MFZ524289:MFZ524291 MPV524289:MPV524291 MZR524289:MZR524291 NJN524289:NJN524291 NTJ524289:NTJ524291 ODF524289:ODF524291 ONB524289:ONB524291 OWX524289:OWX524291 PGT524289:PGT524291 PQP524289:PQP524291 QAL524289:QAL524291 QKH524289:QKH524291 QUD524289:QUD524291 RDZ524289:RDZ524291 RNV524289:RNV524291 RXR524289:RXR524291 SHN524289:SHN524291 SRJ524289:SRJ524291 TBF524289:TBF524291 TLB524289:TLB524291 TUX524289:TUX524291 UET524289:UET524291 UOP524289:UOP524291 UYL524289:UYL524291 VIH524289:VIH524291 VSD524289:VSD524291 WBZ524289:WBZ524291 WLV524289:WLV524291 WVR524289:WVR524291 J589825:J589827 JF589825:JF589827 TB589825:TB589827 ACX589825:ACX589827 AMT589825:AMT589827 AWP589825:AWP589827 BGL589825:BGL589827 BQH589825:BQH589827 CAD589825:CAD589827 CJZ589825:CJZ589827 CTV589825:CTV589827 DDR589825:DDR589827 DNN589825:DNN589827 DXJ589825:DXJ589827 EHF589825:EHF589827 ERB589825:ERB589827 FAX589825:FAX589827 FKT589825:FKT589827 FUP589825:FUP589827 GEL589825:GEL589827 GOH589825:GOH589827 GYD589825:GYD589827 HHZ589825:HHZ589827 HRV589825:HRV589827 IBR589825:IBR589827 ILN589825:ILN589827 IVJ589825:IVJ589827 JFF589825:JFF589827 JPB589825:JPB589827 JYX589825:JYX589827 KIT589825:KIT589827 KSP589825:KSP589827 LCL589825:LCL589827 LMH589825:LMH589827 LWD589825:LWD589827 MFZ589825:MFZ589827 MPV589825:MPV589827 MZR589825:MZR589827 NJN589825:NJN589827 NTJ589825:NTJ589827 ODF589825:ODF589827 ONB589825:ONB589827 OWX589825:OWX589827 PGT589825:PGT589827 PQP589825:PQP589827 QAL589825:QAL589827 QKH589825:QKH589827 QUD589825:QUD589827 RDZ589825:RDZ589827 RNV589825:RNV589827 RXR589825:RXR589827 SHN589825:SHN589827 SRJ589825:SRJ589827 TBF589825:TBF589827 TLB589825:TLB589827 TUX589825:TUX589827 UET589825:UET589827 UOP589825:UOP589827 UYL589825:UYL589827 VIH589825:VIH589827 VSD589825:VSD589827 WBZ589825:WBZ589827 WLV589825:WLV589827 WVR589825:WVR589827 J655361:J655363 JF655361:JF655363 TB655361:TB655363 ACX655361:ACX655363 AMT655361:AMT655363 AWP655361:AWP655363 BGL655361:BGL655363 BQH655361:BQH655363 CAD655361:CAD655363 CJZ655361:CJZ655363 CTV655361:CTV655363 DDR655361:DDR655363 DNN655361:DNN655363 DXJ655361:DXJ655363 EHF655361:EHF655363 ERB655361:ERB655363 FAX655361:FAX655363 FKT655361:FKT655363 FUP655361:FUP655363 GEL655361:GEL655363 GOH655361:GOH655363 GYD655361:GYD655363 HHZ655361:HHZ655363 HRV655361:HRV655363 IBR655361:IBR655363 ILN655361:ILN655363 IVJ655361:IVJ655363 JFF655361:JFF655363 JPB655361:JPB655363 JYX655361:JYX655363 KIT655361:KIT655363 KSP655361:KSP655363 LCL655361:LCL655363 LMH655361:LMH655363 LWD655361:LWD655363 MFZ655361:MFZ655363 MPV655361:MPV655363 MZR655361:MZR655363 NJN655361:NJN655363 NTJ655361:NTJ655363 ODF655361:ODF655363 ONB655361:ONB655363 OWX655361:OWX655363 PGT655361:PGT655363 PQP655361:PQP655363 QAL655361:QAL655363 QKH655361:QKH655363 QUD655361:QUD655363 RDZ655361:RDZ655363 RNV655361:RNV655363 RXR655361:RXR655363 SHN655361:SHN655363 SRJ655361:SRJ655363 TBF655361:TBF655363 TLB655361:TLB655363 TUX655361:TUX655363 UET655361:UET655363 UOP655361:UOP655363 UYL655361:UYL655363 VIH655361:VIH655363 VSD655361:VSD655363 WBZ655361:WBZ655363 WLV655361:WLV655363 WVR655361:WVR655363 J720897:J720899 JF720897:JF720899 TB720897:TB720899 ACX720897:ACX720899 AMT720897:AMT720899 AWP720897:AWP720899 BGL720897:BGL720899 BQH720897:BQH720899 CAD720897:CAD720899 CJZ720897:CJZ720899 CTV720897:CTV720899 DDR720897:DDR720899 DNN720897:DNN720899 DXJ720897:DXJ720899 EHF720897:EHF720899 ERB720897:ERB720899 FAX720897:FAX720899 FKT720897:FKT720899 FUP720897:FUP720899 GEL720897:GEL720899 GOH720897:GOH720899 GYD720897:GYD720899 HHZ720897:HHZ720899 HRV720897:HRV720899 IBR720897:IBR720899 ILN720897:ILN720899 IVJ720897:IVJ720899 JFF720897:JFF720899 JPB720897:JPB720899 JYX720897:JYX720899 KIT720897:KIT720899 KSP720897:KSP720899 LCL720897:LCL720899 LMH720897:LMH720899 LWD720897:LWD720899 MFZ720897:MFZ720899 MPV720897:MPV720899 MZR720897:MZR720899 NJN720897:NJN720899 NTJ720897:NTJ720899 ODF720897:ODF720899 ONB720897:ONB720899 OWX720897:OWX720899 PGT720897:PGT720899 PQP720897:PQP720899 QAL720897:QAL720899 QKH720897:QKH720899 QUD720897:QUD720899 RDZ720897:RDZ720899 RNV720897:RNV720899 RXR720897:RXR720899 SHN720897:SHN720899 SRJ720897:SRJ720899 TBF720897:TBF720899 TLB720897:TLB720899 TUX720897:TUX720899 UET720897:UET720899 UOP720897:UOP720899 UYL720897:UYL720899 VIH720897:VIH720899 VSD720897:VSD720899 WBZ720897:WBZ720899 WLV720897:WLV720899 WVR720897:WVR720899 J786433:J786435 JF786433:JF786435 TB786433:TB786435 ACX786433:ACX786435 AMT786433:AMT786435 AWP786433:AWP786435 BGL786433:BGL786435 BQH786433:BQH786435 CAD786433:CAD786435 CJZ786433:CJZ786435 CTV786433:CTV786435 DDR786433:DDR786435 DNN786433:DNN786435 DXJ786433:DXJ786435 EHF786433:EHF786435 ERB786433:ERB786435 FAX786433:FAX786435 FKT786433:FKT786435 FUP786433:FUP786435 GEL786433:GEL786435 GOH786433:GOH786435 GYD786433:GYD786435 HHZ786433:HHZ786435 HRV786433:HRV786435 IBR786433:IBR786435 ILN786433:ILN786435 IVJ786433:IVJ786435 JFF786433:JFF786435 JPB786433:JPB786435 JYX786433:JYX786435 KIT786433:KIT786435 KSP786433:KSP786435 LCL786433:LCL786435 LMH786433:LMH786435 LWD786433:LWD786435 MFZ786433:MFZ786435 MPV786433:MPV786435 MZR786433:MZR786435 NJN786433:NJN786435 NTJ786433:NTJ786435 ODF786433:ODF786435 ONB786433:ONB786435 OWX786433:OWX786435 PGT786433:PGT786435 PQP786433:PQP786435 QAL786433:QAL786435 QKH786433:QKH786435 QUD786433:QUD786435 RDZ786433:RDZ786435 RNV786433:RNV786435 RXR786433:RXR786435 SHN786433:SHN786435 SRJ786433:SRJ786435 TBF786433:TBF786435 TLB786433:TLB786435 TUX786433:TUX786435 UET786433:UET786435 UOP786433:UOP786435 UYL786433:UYL786435 VIH786433:VIH786435 VSD786433:VSD786435 WBZ786433:WBZ786435 WLV786433:WLV786435 WVR786433:WVR786435 J851969:J851971 JF851969:JF851971 TB851969:TB851971 ACX851969:ACX851971 AMT851969:AMT851971 AWP851969:AWP851971 BGL851969:BGL851971 BQH851969:BQH851971 CAD851969:CAD851971 CJZ851969:CJZ851971 CTV851969:CTV851971 DDR851969:DDR851971 DNN851969:DNN851971 DXJ851969:DXJ851971 EHF851969:EHF851971 ERB851969:ERB851971 FAX851969:FAX851971 FKT851969:FKT851971 FUP851969:FUP851971 GEL851969:GEL851971 GOH851969:GOH851971 GYD851969:GYD851971 HHZ851969:HHZ851971 HRV851969:HRV851971 IBR851969:IBR851971 ILN851969:ILN851971 IVJ851969:IVJ851971 JFF851969:JFF851971 JPB851969:JPB851971 JYX851969:JYX851971 KIT851969:KIT851971 KSP851969:KSP851971 LCL851969:LCL851971 LMH851969:LMH851971 LWD851969:LWD851971 MFZ851969:MFZ851971 MPV851969:MPV851971 MZR851969:MZR851971 NJN851969:NJN851971 NTJ851969:NTJ851971 ODF851969:ODF851971 ONB851969:ONB851971 OWX851969:OWX851971 PGT851969:PGT851971 PQP851969:PQP851971 QAL851969:QAL851971 QKH851969:QKH851971 QUD851969:QUD851971 RDZ851969:RDZ851971 RNV851969:RNV851971 RXR851969:RXR851971 SHN851969:SHN851971 SRJ851969:SRJ851971 TBF851969:TBF851971 TLB851969:TLB851971 TUX851969:TUX851971 UET851969:UET851971 UOP851969:UOP851971 UYL851969:UYL851971 VIH851969:VIH851971 VSD851969:VSD851971 WBZ851969:WBZ851971 WLV851969:WLV851971 WVR851969:WVR851971 J917505:J917507 JF917505:JF917507 TB917505:TB917507 ACX917505:ACX917507 AMT917505:AMT917507 AWP917505:AWP917507 BGL917505:BGL917507 BQH917505:BQH917507 CAD917505:CAD917507 CJZ917505:CJZ917507 CTV917505:CTV917507 DDR917505:DDR917507 DNN917505:DNN917507 DXJ917505:DXJ917507 EHF917505:EHF917507 ERB917505:ERB917507 FAX917505:FAX917507 FKT917505:FKT917507 FUP917505:FUP917507 GEL917505:GEL917507 GOH917505:GOH917507 GYD917505:GYD917507 HHZ917505:HHZ917507 HRV917505:HRV917507 IBR917505:IBR917507 ILN917505:ILN917507 IVJ917505:IVJ917507 JFF917505:JFF917507 JPB917505:JPB917507 JYX917505:JYX917507 KIT917505:KIT917507 KSP917505:KSP917507 LCL917505:LCL917507 LMH917505:LMH917507 LWD917505:LWD917507 MFZ917505:MFZ917507 MPV917505:MPV917507 MZR917505:MZR917507 NJN917505:NJN917507 NTJ917505:NTJ917507 ODF917505:ODF917507 ONB917505:ONB917507 OWX917505:OWX917507 PGT917505:PGT917507 PQP917505:PQP917507 QAL917505:QAL917507 QKH917505:QKH917507 QUD917505:QUD917507 RDZ917505:RDZ917507 RNV917505:RNV917507 RXR917505:RXR917507 SHN917505:SHN917507 SRJ917505:SRJ917507 TBF917505:TBF917507 TLB917505:TLB917507 TUX917505:TUX917507 UET917505:UET917507 UOP917505:UOP917507 UYL917505:UYL917507 VIH917505:VIH917507 VSD917505:VSD917507 WBZ917505:WBZ917507 WLV917505:WLV917507 WVR917505:WVR917507 J983041:J983043 JF983041:JF983043 TB983041:TB983043 ACX983041:ACX983043 AMT983041:AMT983043 AWP983041:AWP983043 BGL983041:BGL983043 BQH983041:BQH983043 CAD983041:CAD983043 CJZ983041:CJZ983043 CTV983041:CTV983043 DDR983041:DDR983043 DNN983041:DNN983043 DXJ983041:DXJ983043 EHF983041:EHF983043 ERB983041:ERB983043 FAX983041:FAX983043 FKT983041:FKT983043 FUP983041:FUP983043 GEL983041:GEL983043 GOH983041:GOH983043 GYD983041:GYD983043 HHZ983041:HHZ983043 HRV983041:HRV983043 IBR983041:IBR983043 ILN983041:ILN983043 IVJ983041:IVJ983043 JFF983041:JFF983043 JPB983041:JPB983043 JYX983041:JYX983043 KIT983041:KIT983043 KSP983041:KSP983043 LCL983041:LCL983043 LMH983041:LMH983043 LWD983041:LWD983043 MFZ983041:MFZ983043 MPV983041:MPV983043 MZR983041:MZR983043 NJN983041:NJN983043 NTJ983041:NTJ983043 ODF983041:ODF983043 ONB983041:ONB983043 OWX983041:OWX983043 PGT983041:PGT983043 PQP983041:PQP983043 QAL983041:QAL983043 QKH983041:QKH983043 QUD983041:QUD983043 RDZ983041:RDZ983043 RNV983041:RNV983043 RXR983041:RXR983043 SHN983041:SHN983043 SRJ983041:SRJ983043 TBF983041:TBF983043 TLB983041:TLB983043 TUX983041:TUX983043 UET983041:UET983043 UOP983041:UOP983043 UYL983041:UYL983043 VIH983041:VIH983043 VSD983041:VSD983043 WBZ983041:WBZ983043 WLV983041:WLV983043 WVR983041:WVR983043 J10:J31 JF10:JF31 TB10:TB31 ACX10:ACX31 AMT10:AMT31 AWP10:AWP31 BGL10:BGL31 BQH10:BQH31 CAD10:CAD31 CJZ10:CJZ31 CTV10:CTV31 DDR10:DDR31 DNN10:DNN31 DXJ10:DXJ31 EHF10:EHF31 ERB10:ERB31 FAX10:FAX31 FKT10:FKT31 FUP10:FUP31 GEL10:GEL31 GOH10:GOH31 GYD10:GYD31 HHZ10:HHZ31 HRV10:HRV31 IBR10:IBR31 ILN10:ILN31 IVJ10:IVJ31 JFF10:JFF31 JPB10:JPB31 JYX10:JYX31 KIT10:KIT31 KSP10:KSP31 LCL10:LCL31 LMH10:LMH31 LWD10:LWD31 MFZ10:MFZ31 MPV10:MPV31 MZR10:MZR31 NJN10:NJN31 NTJ10:NTJ31 ODF10:ODF31 ONB10:ONB31 OWX10:OWX31 PGT10:PGT31 PQP10:PQP31 QAL10:QAL31 QKH10:QKH31 QUD10:QUD31 RDZ10:RDZ31 RNV10:RNV31 RXR10:RXR31 SHN10:SHN31 SRJ10:SRJ31 TBF10:TBF31 TLB10:TLB31 TUX10:TUX31 UET10:UET31 UOP10:UOP31 UYL10:UYL31 VIH10:VIH31 VSD10:VSD31 WBZ10:WBZ31 WLV10:WLV31 WVR10:WVR31 J65546:J65567 JF65546:JF65567 TB65546:TB65567 ACX65546:ACX65567 AMT65546:AMT65567 AWP65546:AWP65567 BGL65546:BGL65567 BQH65546:BQH65567 CAD65546:CAD65567 CJZ65546:CJZ65567 CTV65546:CTV65567 DDR65546:DDR65567 DNN65546:DNN65567 DXJ65546:DXJ65567 EHF65546:EHF65567 ERB65546:ERB65567 FAX65546:FAX65567 FKT65546:FKT65567 FUP65546:FUP65567 GEL65546:GEL65567 GOH65546:GOH65567 GYD65546:GYD65567 HHZ65546:HHZ65567 HRV65546:HRV65567 IBR65546:IBR65567 ILN65546:ILN65567 IVJ65546:IVJ65567 JFF65546:JFF65567 JPB65546:JPB65567 JYX65546:JYX65567 KIT65546:KIT65567 KSP65546:KSP65567 LCL65546:LCL65567 LMH65546:LMH65567 LWD65546:LWD65567 MFZ65546:MFZ65567 MPV65546:MPV65567 MZR65546:MZR65567 NJN65546:NJN65567 NTJ65546:NTJ65567 ODF65546:ODF65567 ONB65546:ONB65567 OWX65546:OWX65567 PGT65546:PGT65567 PQP65546:PQP65567 QAL65546:QAL65567 QKH65546:QKH65567 QUD65546:QUD65567 RDZ65546:RDZ65567 RNV65546:RNV65567 RXR65546:RXR65567 SHN65546:SHN65567 SRJ65546:SRJ65567 TBF65546:TBF65567 TLB65546:TLB65567 TUX65546:TUX65567 UET65546:UET65567 UOP65546:UOP65567 UYL65546:UYL65567 VIH65546:VIH65567 VSD65546:VSD65567 WBZ65546:WBZ65567 WLV65546:WLV65567 WVR65546:WVR65567 J131082:J131103 JF131082:JF131103 TB131082:TB131103 ACX131082:ACX131103 AMT131082:AMT131103 AWP131082:AWP131103 BGL131082:BGL131103 BQH131082:BQH131103 CAD131082:CAD131103 CJZ131082:CJZ131103 CTV131082:CTV131103 DDR131082:DDR131103 DNN131082:DNN131103 DXJ131082:DXJ131103 EHF131082:EHF131103 ERB131082:ERB131103 FAX131082:FAX131103 FKT131082:FKT131103 FUP131082:FUP131103 GEL131082:GEL131103 GOH131082:GOH131103 GYD131082:GYD131103 HHZ131082:HHZ131103 HRV131082:HRV131103 IBR131082:IBR131103 ILN131082:ILN131103 IVJ131082:IVJ131103 JFF131082:JFF131103 JPB131082:JPB131103 JYX131082:JYX131103 KIT131082:KIT131103 KSP131082:KSP131103 LCL131082:LCL131103 LMH131082:LMH131103 LWD131082:LWD131103 MFZ131082:MFZ131103 MPV131082:MPV131103 MZR131082:MZR131103 NJN131082:NJN131103 NTJ131082:NTJ131103 ODF131082:ODF131103 ONB131082:ONB131103 OWX131082:OWX131103 PGT131082:PGT131103 PQP131082:PQP131103 QAL131082:QAL131103 QKH131082:QKH131103 QUD131082:QUD131103 RDZ131082:RDZ131103 RNV131082:RNV131103 RXR131082:RXR131103 SHN131082:SHN131103 SRJ131082:SRJ131103 TBF131082:TBF131103 TLB131082:TLB131103 TUX131082:TUX131103 UET131082:UET131103 UOP131082:UOP131103 UYL131082:UYL131103 VIH131082:VIH131103 VSD131082:VSD131103 WBZ131082:WBZ131103 WLV131082:WLV131103 WVR131082:WVR131103 J196618:J196639 JF196618:JF196639 TB196618:TB196639 ACX196618:ACX196639 AMT196618:AMT196639 AWP196618:AWP196639 BGL196618:BGL196639 BQH196618:BQH196639 CAD196618:CAD196639 CJZ196618:CJZ196639 CTV196618:CTV196639 DDR196618:DDR196639 DNN196618:DNN196639 DXJ196618:DXJ196639 EHF196618:EHF196639 ERB196618:ERB196639 FAX196618:FAX196639 FKT196618:FKT196639 FUP196618:FUP196639 GEL196618:GEL196639 GOH196618:GOH196639 GYD196618:GYD196639 HHZ196618:HHZ196639 HRV196618:HRV196639 IBR196618:IBR196639 ILN196618:ILN196639 IVJ196618:IVJ196639 JFF196618:JFF196639 JPB196618:JPB196639 JYX196618:JYX196639 KIT196618:KIT196639 KSP196618:KSP196639 LCL196618:LCL196639 LMH196618:LMH196639 LWD196618:LWD196639 MFZ196618:MFZ196639 MPV196618:MPV196639 MZR196618:MZR196639 NJN196618:NJN196639 NTJ196618:NTJ196639 ODF196618:ODF196639 ONB196618:ONB196639 OWX196618:OWX196639 PGT196618:PGT196639 PQP196618:PQP196639 QAL196618:QAL196639 QKH196618:QKH196639 QUD196618:QUD196639 RDZ196618:RDZ196639 RNV196618:RNV196639 RXR196618:RXR196639 SHN196618:SHN196639 SRJ196618:SRJ196639 TBF196618:TBF196639 TLB196618:TLB196639 TUX196618:TUX196639 UET196618:UET196639 UOP196618:UOP196639 UYL196618:UYL196639 VIH196618:VIH196639 VSD196618:VSD196639 WBZ196618:WBZ196639 WLV196618:WLV196639 WVR196618:WVR196639 J262154:J262175 JF262154:JF262175 TB262154:TB262175 ACX262154:ACX262175 AMT262154:AMT262175 AWP262154:AWP262175 BGL262154:BGL262175 BQH262154:BQH262175 CAD262154:CAD262175 CJZ262154:CJZ262175 CTV262154:CTV262175 DDR262154:DDR262175 DNN262154:DNN262175 DXJ262154:DXJ262175 EHF262154:EHF262175 ERB262154:ERB262175 FAX262154:FAX262175 FKT262154:FKT262175 FUP262154:FUP262175 GEL262154:GEL262175 GOH262154:GOH262175 GYD262154:GYD262175 HHZ262154:HHZ262175 HRV262154:HRV262175 IBR262154:IBR262175 ILN262154:ILN262175 IVJ262154:IVJ262175 JFF262154:JFF262175 JPB262154:JPB262175 JYX262154:JYX262175 KIT262154:KIT262175 KSP262154:KSP262175 LCL262154:LCL262175 LMH262154:LMH262175 LWD262154:LWD262175 MFZ262154:MFZ262175 MPV262154:MPV262175 MZR262154:MZR262175 NJN262154:NJN262175 NTJ262154:NTJ262175 ODF262154:ODF262175 ONB262154:ONB262175 OWX262154:OWX262175 PGT262154:PGT262175 PQP262154:PQP262175 QAL262154:QAL262175 QKH262154:QKH262175 QUD262154:QUD262175 RDZ262154:RDZ262175 RNV262154:RNV262175 RXR262154:RXR262175 SHN262154:SHN262175 SRJ262154:SRJ262175 TBF262154:TBF262175 TLB262154:TLB262175 TUX262154:TUX262175 UET262154:UET262175 UOP262154:UOP262175 UYL262154:UYL262175 VIH262154:VIH262175 VSD262154:VSD262175 WBZ262154:WBZ262175 WLV262154:WLV262175 WVR262154:WVR262175 J327690:J327711 JF327690:JF327711 TB327690:TB327711 ACX327690:ACX327711 AMT327690:AMT327711 AWP327690:AWP327711 BGL327690:BGL327711 BQH327690:BQH327711 CAD327690:CAD327711 CJZ327690:CJZ327711 CTV327690:CTV327711 DDR327690:DDR327711 DNN327690:DNN327711 DXJ327690:DXJ327711 EHF327690:EHF327711 ERB327690:ERB327711 FAX327690:FAX327711 FKT327690:FKT327711 FUP327690:FUP327711 GEL327690:GEL327711 GOH327690:GOH327711 GYD327690:GYD327711 HHZ327690:HHZ327711 HRV327690:HRV327711 IBR327690:IBR327711 ILN327690:ILN327711 IVJ327690:IVJ327711 JFF327690:JFF327711 JPB327690:JPB327711 JYX327690:JYX327711 KIT327690:KIT327711 KSP327690:KSP327711 LCL327690:LCL327711 LMH327690:LMH327711 LWD327690:LWD327711 MFZ327690:MFZ327711 MPV327690:MPV327711 MZR327690:MZR327711 NJN327690:NJN327711 NTJ327690:NTJ327711 ODF327690:ODF327711 ONB327690:ONB327711 OWX327690:OWX327711 PGT327690:PGT327711 PQP327690:PQP327711 QAL327690:QAL327711 QKH327690:QKH327711 QUD327690:QUD327711 RDZ327690:RDZ327711 RNV327690:RNV327711 RXR327690:RXR327711 SHN327690:SHN327711 SRJ327690:SRJ327711 TBF327690:TBF327711 TLB327690:TLB327711 TUX327690:TUX327711 UET327690:UET327711 UOP327690:UOP327711 UYL327690:UYL327711 VIH327690:VIH327711 VSD327690:VSD327711 WBZ327690:WBZ327711 WLV327690:WLV327711 WVR327690:WVR327711 J393226:J393247 JF393226:JF393247 TB393226:TB393247 ACX393226:ACX393247 AMT393226:AMT393247 AWP393226:AWP393247 BGL393226:BGL393247 BQH393226:BQH393247 CAD393226:CAD393247 CJZ393226:CJZ393247 CTV393226:CTV393247 DDR393226:DDR393247 DNN393226:DNN393247 DXJ393226:DXJ393247 EHF393226:EHF393247 ERB393226:ERB393247 FAX393226:FAX393247 FKT393226:FKT393247 FUP393226:FUP393247 GEL393226:GEL393247 GOH393226:GOH393247 GYD393226:GYD393247 HHZ393226:HHZ393247 HRV393226:HRV393247 IBR393226:IBR393247 ILN393226:ILN393247 IVJ393226:IVJ393247 JFF393226:JFF393247 JPB393226:JPB393247 JYX393226:JYX393247 KIT393226:KIT393247 KSP393226:KSP393247 LCL393226:LCL393247 LMH393226:LMH393247 LWD393226:LWD393247 MFZ393226:MFZ393247 MPV393226:MPV393247 MZR393226:MZR393247 NJN393226:NJN393247 NTJ393226:NTJ393247 ODF393226:ODF393247 ONB393226:ONB393247 OWX393226:OWX393247 PGT393226:PGT393247 PQP393226:PQP393247 QAL393226:QAL393247 QKH393226:QKH393247 QUD393226:QUD393247 RDZ393226:RDZ393247 RNV393226:RNV393247 RXR393226:RXR393247 SHN393226:SHN393247 SRJ393226:SRJ393247 TBF393226:TBF393247 TLB393226:TLB393247 TUX393226:TUX393247 UET393226:UET393247 UOP393226:UOP393247 UYL393226:UYL393247 VIH393226:VIH393247 VSD393226:VSD393247 WBZ393226:WBZ393247 WLV393226:WLV393247 WVR393226:WVR393247 J458762:J458783 JF458762:JF458783 TB458762:TB458783 ACX458762:ACX458783 AMT458762:AMT458783 AWP458762:AWP458783 BGL458762:BGL458783 BQH458762:BQH458783 CAD458762:CAD458783 CJZ458762:CJZ458783 CTV458762:CTV458783 DDR458762:DDR458783 DNN458762:DNN458783 DXJ458762:DXJ458783 EHF458762:EHF458783 ERB458762:ERB458783 FAX458762:FAX458783 FKT458762:FKT458783 FUP458762:FUP458783 GEL458762:GEL458783 GOH458762:GOH458783 GYD458762:GYD458783 HHZ458762:HHZ458783 HRV458762:HRV458783 IBR458762:IBR458783 ILN458762:ILN458783 IVJ458762:IVJ458783 JFF458762:JFF458783 JPB458762:JPB458783 JYX458762:JYX458783 KIT458762:KIT458783 KSP458762:KSP458783 LCL458762:LCL458783 LMH458762:LMH458783 LWD458762:LWD458783 MFZ458762:MFZ458783 MPV458762:MPV458783 MZR458762:MZR458783 NJN458762:NJN458783 NTJ458762:NTJ458783 ODF458762:ODF458783 ONB458762:ONB458783 OWX458762:OWX458783 PGT458762:PGT458783 PQP458762:PQP458783 QAL458762:QAL458783 QKH458762:QKH458783 QUD458762:QUD458783 RDZ458762:RDZ458783 RNV458762:RNV458783 RXR458762:RXR458783 SHN458762:SHN458783 SRJ458762:SRJ458783 TBF458762:TBF458783 TLB458762:TLB458783 TUX458762:TUX458783 UET458762:UET458783 UOP458762:UOP458783 UYL458762:UYL458783 VIH458762:VIH458783 VSD458762:VSD458783 WBZ458762:WBZ458783 WLV458762:WLV458783 WVR458762:WVR458783 J524298:J524319 JF524298:JF524319 TB524298:TB524319 ACX524298:ACX524319 AMT524298:AMT524319 AWP524298:AWP524319 BGL524298:BGL524319 BQH524298:BQH524319 CAD524298:CAD524319 CJZ524298:CJZ524319 CTV524298:CTV524319 DDR524298:DDR524319 DNN524298:DNN524319 DXJ524298:DXJ524319 EHF524298:EHF524319 ERB524298:ERB524319 FAX524298:FAX524319 FKT524298:FKT524319 FUP524298:FUP524319 GEL524298:GEL524319 GOH524298:GOH524319 GYD524298:GYD524319 HHZ524298:HHZ524319 HRV524298:HRV524319 IBR524298:IBR524319 ILN524298:ILN524319 IVJ524298:IVJ524319 JFF524298:JFF524319 JPB524298:JPB524319 JYX524298:JYX524319 KIT524298:KIT524319 KSP524298:KSP524319 LCL524298:LCL524319 LMH524298:LMH524319 LWD524298:LWD524319 MFZ524298:MFZ524319 MPV524298:MPV524319 MZR524298:MZR524319 NJN524298:NJN524319 NTJ524298:NTJ524319 ODF524298:ODF524319 ONB524298:ONB524319 OWX524298:OWX524319 PGT524298:PGT524319 PQP524298:PQP524319 QAL524298:QAL524319 QKH524298:QKH524319 QUD524298:QUD524319 RDZ524298:RDZ524319 RNV524298:RNV524319 RXR524298:RXR524319 SHN524298:SHN524319 SRJ524298:SRJ524319 TBF524298:TBF524319 TLB524298:TLB524319 TUX524298:TUX524319 UET524298:UET524319 UOP524298:UOP524319 UYL524298:UYL524319 VIH524298:VIH524319 VSD524298:VSD524319 WBZ524298:WBZ524319 WLV524298:WLV524319 WVR524298:WVR524319 J589834:J589855 JF589834:JF589855 TB589834:TB589855 ACX589834:ACX589855 AMT589834:AMT589855 AWP589834:AWP589855 BGL589834:BGL589855 BQH589834:BQH589855 CAD589834:CAD589855 CJZ589834:CJZ589855 CTV589834:CTV589855 DDR589834:DDR589855 DNN589834:DNN589855 DXJ589834:DXJ589855 EHF589834:EHF589855 ERB589834:ERB589855 FAX589834:FAX589855 FKT589834:FKT589855 FUP589834:FUP589855 GEL589834:GEL589855 GOH589834:GOH589855 GYD589834:GYD589855 HHZ589834:HHZ589855 HRV589834:HRV589855 IBR589834:IBR589855 ILN589834:ILN589855 IVJ589834:IVJ589855 JFF589834:JFF589855 JPB589834:JPB589855 JYX589834:JYX589855 KIT589834:KIT589855 KSP589834:KSP589855 LCL589834:LCL589855 LMH589834:LMH589855 LWD589834:LWD589855 MFZ589834:MFZ589855 MPV589834:MPV589855 MZR589834:MZR589855 NJN589834:NJN589855 NTJ589834:NTJ589855 ODF589834:ODF589855 ONB589834:ONB589855 OWX589834:OWX589855 PGT589834:PGT589855 PQP589834:PQP589855 QAL589834:QAL589855 QKH589834:QKH589855 QUD589834:QUD589855 RDZ589834:RDZ589855 RNV589834:RNV589855 RXR589834:RXR589855 SHN589834:SHN589855 SRJ589834:SRJ589855 TBF589834:TBF589855 TLB589834:TLB589855 TUX589834:TUX589855 UET589834:UET589855 UOP589834:UOP589855 UYL589834:UYL589855 VIH589834:VIH589855 VSD589834:VSD589855 WBZ589834:WBZ589855 WLV589834:WLV589855 WVR589834:WVR589855 J655370:J655391 JF655370:JF655391 TB655370:TB655391 ACX655370:ACX655391 AMT655370:AMT655391 AWP655370:AWP655391 BGL655370:BGL655391 BQH655370:BQH655391 CAD655370:CAD655391 CJZ655370:CJZ655391 CTV655370:CTV655391 DDR655370:DDR655391 DNN655370:DNN655391 DXJ655370:DXJ655391 EHF655370:EHF655391 ERB655370:ERB655391 FAX655370:FAX655391 FKT655370:FKT655391 FUP655370:FUP655391 GEL655370:GEL655391 GOH655370:GOH655391 GYD655370:GYD655391 HHZ655370:HHZ655391 HRV655370:HRV655391 IBR655370:IBR655391 ILN655370:ILN655391 IVJ655370:IVJ655391 JFF655370:JFF655391 JPB655370:JPB655391 JYX655370:JYX655391 KIT655370:KIT655391 KSP655370:KSP655391 LCL655370:LCL655391 LMH655370:LMH655391 LWD655370:LWD655391 MFZ655370:MFZ655391 MPV655370:MPV655391 MZR655370:MZR655391 NJN655370:NJN655391 NTJ655370:NTJ655391 ODF655370:ODF655391 ONB655370:ONB655391 OWX655370:OWX655391 PGT655370:PGT655391 PQP655370:PQP655391 QAL655370:QAL655391 QKH655370:QKH655391 QUD655370:QUD655391 RDZ655370:RDZ655391 RNV655370:RNV655391 RXR655370:RXR655391 SHN655370:SHN655391 SRJ655370:SRJ655391 TBF655370:TBF655391 TLB655370:TLB655391 TUX655370:TUX655391 UET655370:UET655391 UOP655370:UOP655391 UYL655370:UYL655391 VIH655370:VIH655391 VSD655370:VSD655391 WBZ655370:WBZ655391 WLV655370:WLV655391 WVR655370:WVR655391 J720906:J720927 JF720906:JF720927 TB720906:TB720927 ACX720906:ACX720927 AMT720906:AMT720927 AWP720906:AWP720927 BGL720906:BGL720927 BQH720906:BQH720927 CAD720906:CAD720927 CJZ720906:CJZ720927 CTV720906:CTV720927 DDR720906:DDR720927 DNN720906:DNN720927 DXJ720906:DXJ720927 EHF720906:EHF720927 ERB720906:ERB720927 FAX720906:FAX720927 FKT720906:FKT720927 FUP720906:FUP720927 GEL720906:GEL720927 GOH720906:GOH720927 GYD720906:GYD720927 HHZ720906:HHZ720927 HRV720906:HRV720927 IBR720906:IBR720927 ILN720906:ILN720927 IVJ720906:IVJ720927 JFF720906:JFF720927 JPB720906:JPB720927 JYX720906:JYX720927 KIT720906:KIT720927 KSP720906:KSP720927 LCL720906:LCL720927 LMH720906:LMH720927 LWD720906:LWD720927 MFZ720906:MFZ720927 MPV720906:MPV720927 MZR720906:MZR720927 NJN720906:NJN720927 NTJ720906:NTJ720927 ODF720906:ODF720927 ONB720906:ONB720927 OWX720906:OWX720927 PGT720906:PGT720927 PQP720906:PQP720927 QAL720906:QAL720927 QKH720906:QKH720927 QUD720906:QUD720927 RDZ720906:RDZ720927 RNV720906:RNV720927 RXR720906:RXR720927 SHN720906:SHN720927 SRJ720906:SRJ720927 TBF720906:TBF720927 TLB720906:TLB720927 TUX720906:TUX720927 UET720906:UET720927 UOP720906:UOP720927 UYL720906:UYL720927 VIH720906:VIH720927 VSD720906:VSD720927 WBZ720906:WBZ720927 WLV720906:WLV720927 WVR720906:WVR720927 J786442:J786463 JF786442:JF786463 TB786442:TB786463 ACX786442:ACX786463 AMT786442:AMT786463 AWP786442:AWP786463 BGL786442:BGL786463 BQH786442:BQH786463 CAD786442:CAD786463 CJZ786442:CJZ786463 CTV786442:CTV786463 DDR786442:DDR786463 DNN786442:DNN786463 DXJ786442:DXJ786463 EHF786442:EHF786463 ERB786442:ERB786463 FAX786442:FAX786463 FKT786442:FKT786463 FUP786442:FUP786463 GEL786442:GEL786463 GOH786442:GOH786463 GYD786442:GYD786463 HHZ786442:HHZ786463 HRV786442:HRV786463 IBR786442:IBR786463 ILN786442:ILN786463 IVJ786442:IVJ786463 JFF786442:JFF786463 JPB786442:JPB786463 JYX786442:JYX786463 KIT786442:KIT786463 KSP786442:KSP786463 LCL786442:LCL786463 LMH786442:LMH786463 LWD786442:LWD786463 MFZ786442:MFZ786463 MPV786442:MPV786463 MZR786442:MZR786463 NJN786442:NJN786463 NTJ786442:NTJ786463 ODF786442:ODF786463 ONB786442:ONB786463 OWX786442:OWX786463 PGT786442:PGT786463 PQP786442:PQP786463 QAL786442:QAL786463 QKH786442:QKH786463 QUD786442:QUD786463 RDZ786442:RDZ786463 RNV786442:RNV786463 RXR786442:RXR786463 SHN786442:SHN786463 SRJ786442:SRJ786463 TBF786442:TBF786463 TLB786442:TLB786463 TUX786442:TUX786463 UET786442:UET786463 UOP786442:UOP786463 UYL786442:UYL786463 VIH786442:VIH786463 VSD786442:VSD786463 WBZ786442:WBZ786463 WLV786442:WLV786463 WVR786442:WVR786463 J851978:J851999 JF851978:JF851999 TB851978:TB851999 ACX851978:ACX851999 AMT851978:AMT851999 AWP851978:AWP851999 BGL851978:BGL851999 BQH851978:BQH851999 CAD851978:CAD851999 CJZ851978:CJZ851999 CTV851978:CTV851999 DDR851978:DDR851999 DNN851978:DNN851999 DXJ851978:DXJ851999 EHF851978:EHF851999 ERB851978:ERB851999 FAX851978:FAX851999 FKT851978:FKT851999 FUP851978:FUP851999 GEL851978:GEL851999 GOH851978:GOH851999 GYD851978:GYD851999 HHZ851978:HHZ851999 HRV851978:HRV851999 IBR851978:IBR851999 ILN851978:ILN851999 IVJ851978:IVJ851999 JFF851978:JFF851999 JPB851978:JPB851999 JYX851978:JYX851999 KIT851978:KIT851999 KSP851978:KSP851999 LCL851978:LCL851999 LMH851978:LMH851999 LWD851978:LWD851999 MFZ851978:MFZ851999 MPV851978:MPV851999 MZR851978:MZR851999 NJN851978:NJN851999 NTJ851978:NTJ851999 ODF851978:ODF851999 ONB851978:ONB851999 OWX851978:OWX851999 PGT851978:PGT851999 PQP851978:PQP851999 QAL851978:QAL851999 QKH851978:QKH851999 QUD851978:QUD851999 RDZ851978:RDZ851999 RNV851978:RNV851999 RXR851978:RXR851999 SHN851978:SHN851999 SRJ851978:SRJ851999 TBF851978:TBF851999 TLB851978:TLB851999 TUX851978:TUX851999 UET851978:UET851999 UOP851978:UOP851999 UYL851978:UYL851999 VIH851978:VIH851999 VSD851978:VSD851999 WBZ851978:WBZ851999 WLV851978:WLV851999 WVR851978:WVR851999 J917514:J917535 JF917514:JF917535 TB917514:TB917535 ACX917514:ACX917535 AMT917514:AMT917535 AWP917514:AWP917535 BGL917514:BGL917535 BQH917514:BQH917535 CAD917514:CAD917535 CJZ917514:CJZ917535 CTV917514:CTV917535 DDR917514:DDR917535 DNN917514:DNN917535 DXJ917514:DXJ917535 EHF917514:EHF917535 ERB917514:ERB917535 FAX917514:FAX917535 FKT917514:FKT917535 FUP917514:FUP917535 GEL917514:GEL917535 GOH917514:GOH917535 GYD917514:GYD917535 HHZ917514:HHZ917535 HRV917514:HRV917535 IBR917514:IBR917535 ILN917514:ILN917535 IVJ917514:IVJ917535 JFF917514:JFF917535 JPB917514:JPB917535 JYX917514:JYX917535 KIT917514:KIT917535 KSP917514:KSP917535 LCL917514:LCL917535 LMH917514:LMH917535 LWD917514:LWD917535 MFZ917514:MFZ917535 MPV917514:MPV917535 MZR917514:MZR917535 NJN917514:NJN917535 NTJ917514:NTJ917535 ODF917514:ODF917535 ONB917514:ONB917535 OWX917514:OWX917535 PGT917514:PGT917535 PQP917514:PQP917535 QAL917514:QAL917535 QKH917514:QKH917535 QUD917514:QUD917535 RDZ917514:RDZ917535 RNV917514:RNV917535 RXR917514:RXR917535 SHN917514:SHN917535 SRJ917514:SRJ917535 TBF917514:TBF917535 TLB917514:TLB917535 TUX917514:TUX917535 UET917514:UET917535 UOP917514:UOP917535 UYL917514:UYL917535 VIH917514:VIH917535 VSD917514:VSD917535 WBZ917514:WBZ917535 WLV917514:WLV917535 WVR917514:WVR917535 J983050:J983071 JF983050:JF983071 TB983050:TB983071 ACX983050:ACX983071 AMT983050:AMT983071 AWP983050:AWP983071 BGL983050:BGL983071 BQH983050:BQH983071 CAD983050:CAD983071 CJZ983050:CJZ983071 CTV983050:CTV983071 DDR983050:DDR983071 DNN983050:DNN983071 DXJ983050:DXJ983071 EHF983050:EHF983071 ERB983050:ERB983071 FAX983050:FAX983071 FKT983050:FKT983071 FUP983050:FUP983071 GEL983050:GEL983071 GOH983050:GOH983071 GYD983050:GYD983071 HHZ983050:HHZ983071 HRV983050:HRV983071 IBR983050:IBR983071 ILN983050:ILN983071 IVJ983050:IVJ983071 JFF983050:JFF983071 JPB983050:JPB983071 JYX983050:JYX983071 KIT983050:KIT983071 KSP983050:KSP983071 LCL983050:LCL983071 LMH983050:LMH983071 LWD983050:LWD983071 MFZ983050:MFZ983071 MPV983050:MPV983071 MZR983050:MZR983071 NJN983050:NJN983071 NTJ983050:NTJ983071 ODF983050:ODF983071 ONB983050:ONB983071 OWX983050:OWX983071 PGT983050:PGT983071 PQP983050:PQP983071 QAL983050:QAL983071 QKH983050:QKH983071 QUD983050:QUD983071 RDZ983050:RDZ983071 RNV983050:RNV983071 RXR983050:RXR983071 SHN983050:SHN983071 SRJ983050:SRJ983071 TBF983050:TBF983071 TLB983050:TLB983071 TUX983050:TUX983071 UET983050:UET983071 UOP983050:UOP983071 UYL983050:UYL983071 VIH983050:VIH983071 VSD983050:VSD983071 WBZ983050:WBZ983071 WLV983050:WLV983071 WVR983050:WVR983071">
      <formula1>20</formula1>
    </dataValidation>
  </dataValidations>
  <pageMargins left="0.78740157499999996" right="0.78740157499999996" top="0.984251969" bottom="0.984251969" header="0.49212598499999999" footer="0.49212598499999999"/>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textLength" allowBlank="1" showInputMessage="1" showErrorMessage="1" error="You entered an illegal number of characters!" prompt="Enter up to 20 alphanumeric characters.">
          <x14:formula1>
            <xm:f>1</xm:f>
          </x14:formula1>
          <x14:formula2>
            <xm:f>14</xm:f>
          </x14:formula2>
          <xm:sqref>E13:F18 JB13:JC18 SX13:SY18 ACT13:ACU18 AMP13:AMQ18 AWL13:AWM18 BGH13:BGI18 BQD13:BQE18 BZZ13:CAA18 CJV13:CJW18 CTR13:CTS18 DDN13:DDO18 DNJ13:DNK18 DXF13:DXG18 EHB13:EHC18 EQX13:EQY18 FAT13:FAU18 FKP13:FKQ18 FUL13:FUM18 GEH13:GEI18 GOD13:GOE18 GXZ13:GYA18 HHV13:HHW18 HRR13:HRS18 IBN13:IBO18 ILJ13:ILK18 IVF13:IVG18 JFB13:JFC18 JOX13:JOY18 JYT13:JYU18 KIP13:KIQ18 KSL13:KSM18 LCH13:LCI18 LMD13:LME18 LVZ13:LWA18 MFV13:MFW18 MPR13:MPS18 MZN13:MZO18 NJJ13:NJK18 NTF13:NTG18 ODB13:ODC18 OMX13:OMY18 OWT13:OWU18 PGP13:PGQ18 PQL13:PQM18 QAH13:QAI18 QKD13:QKE18 QTZ13:QUA18 RDV13:RDW18 RNR13:RNS18 RXN13:RXO18 SHJ13:SHK18 SRF13:SRG18 TBB13:TBC18 TKX13:TKY18 TUT13:TUU18 UEP13:UEQ18 UOL13:UOM18 UYH13:UYI18 VID13:VIE18 VRZ13:VSA18 WBV13:WBW18 WLR13:WLS18 WVN13:WVO18 E65549:F65554 JB65549:JC65554 SX65549:SY65554 ACT65549:ACU65554 AMP65549:AMQ65554 AWL65549:AWM65554 BGH65549:BGI65554 BQD65549:BQE65554 BZZ65549:CAA65554 CJV65549:CJW65554 CTR65549:CTS65554 DDN65549:DDO65554 DNJ65549:DNK65554 DXF65549:DXG65554 EHB65549:EHC65554 EQX65549:EQY65554 FAT65549:FAU65554 FKP65549:FKQ65554 FUL65549:FUM65554 GEH65549:GEI65554 GOD65549:GOE65554 GXZ65549:GYA65554 HHV65549:HHW65554 HRR65549:HRS65554 IBN65549:IBO65554 ILJ65549:ILK65554 IVF65549:IVG65554 JFB65549:JFC65554 JOX65549:JOY65554 JYT65549:JYU65554 KIP65549:KIQ65554 KSL65549:KSM65554 LCH65549:LCI65554 LMD65549:LME65554 LVZ65549:LWA65554 MFV65549:MFW65554 MPR65549:MPS65554 MZN65549:MZO65554 NJJ65549:NJK65554 NTF65549:NTG65554 ODB65549:ODC65554 OMX65549:OMY65554 OWT65549:OWU65554 PGP65549:PGQ65554 PQL65549:PQM65554 QAH65549:QAI65554 QKD65549:QKE65554 QTZ65549:QUA65554 RDV65549:RDW65554 RNR65549:RNS65554 RXN65549:RXO65554 SHJ65549:SHK65554 SRF65549:SRG65554 TBB65549:TBC65554 TKX65549:TKY65554 TUT65549:TUU65554 UEP65549:UEQ65554 UOL65549:UOM65554 UYH65549:UYI65554 VID65549:VIE65554 VRZ65549:VSA65554 WBV65549:WBW65554 WLR65549:WLS65554 WVN65549:WVO65554 E131085:F131090 JB131085:JC131090 SX131085:SY131090 ACT131085:ACU131090 AMP131085:AMQ131090 AWL131085:AWM131090 BGH131085:BGI131090 BQD131085:BQE131090 BZZ131085:CAA131090 CJV131085:CJW131090 CTR131085:CTS131090 DDN131085:DDO131090 DNJ131085:DNK131090 DXF131085:DXG131090 EHB131085:EHC131090 EQX131085:EQY131090 FAT131085:FAU131090 FKP131085:FKQ131090 FUL131085:FUM131090 GEH131085:GEI131090 GOD131085:GOE131090 GXZ131085:GYA131090 HHV131085:HHW131090 HRR131085:HRS131090 IBN131085:IBO131090 ILJ131085:ILK131090 IVF131085:IVG131090 JFB131085:JFC131090 JOX131085:JOY131090 JYT131085:JYU131090 KIP131085:KIQ131090 KSL131085:KSM131090 LCH131085:LCI131090 LMD131085:LME131090 LVZ131085:LWA131090 MFV131085:MFW131090 MPR131085:MPS131090 MZN131085:MZO131090 NJJ131085:NJK131090 NTF131085:NTG131090 ODB131085:ODC131090 OMX131085:OMY131090 OWT131085:OWU131090 PGP131085:PGQ131090 PQL131085:PQM131090 QAH131085:QAI131090 QKD131085:QKE131090 QTZ131085:QUA131090 RDV131085:RDW131090 RNR131085:RNS131090 RXN131085:RXO131090 SHJ131085:SHK131090 SRF131085:SRG131090 TBB131085:TBC131090 TKX131085:TKY131090 TUT131085:TUU131090 UEP131085:UEQ131090 UOL131085:UOM131090 UYH131085:UYI131090 VID131085:VIE131090 VRZ131085:VSA131090 WBV131085:WBW131090 WLR131085:WLS131090 WVN131085:WVO131090 E196621:F196626 JB196621:JC196626 SX196621:SY196626 ACT196621:ACU196626 AMP196621:AMQ196626 AWL196621:AWM196626 BGH196621:BGI196626 BQD196621:BQE196626 BZZ196621:CAA196626 CJV196621:CJW196626 CTR196621:CTS196626 DDN196621:DDO196626 DNJ196621:DNK196626 DXF196621:DXG196626 EHB196621:EHC196626 EQX196621:EQY196626 FAT196621:FAU196626 FKP196621:FKQ196626 FUL196621:FUM196626 GEH196621:GEI196626 GOD196621:GOE196626 GXZ196621:GYA196626 HHV196621:HHW196626 HRR196621:HRS196626 IBN196621:IBO196626 ILJ196621:ILK196626 IVF196621:IVG196626 JFB196621:JFC196626 JOX196621:JOY196626 JYT196621:JYU196626 KIP196621:KIQ196626 KSL196621:KSM196626 LCH196621:LCI196626 LMD196621:LME196626 LVZ196621:LWA196626 MFV196621:MFW196626 MPR196621:MPS196626 MZN196621:MZO196626 NJJ196621:NJK196626 NTF196621:NTG196626 ODB196621:ODC196626 OMX196621:OMY196626 OWT196621:OWU196626 PGP196621:PGQ196626 PQL196621:PQM196626 QAH196621:QAI196626 QKD196621:QKE196626 QTZ196621:QUA196626 RDV196621:RDW196626 RNR196621:RNS196626 RXN196621:RXO196626 SHJ196621:SHK196626 SRF196621:SRG196626 TBB196621:TBC196626 TKX196621:TKY196626 TUT196621:TUU196626 UEP196621:UEQ196626 UOL196621:UOM196626 UYH196621:UYI196626 VID196621:VIE196626 VRZ196621:VSA196626 WBV196621:WBW196626 WLR196621:WLS196626 WVN196621:WVO196626 E262157:F262162 JB262157:JC262162 SX262157:SY262162 ACT262157:ACU262162 AMP262157:AMQ262162 AWL262157:AWM262162 BGH262157:BGI262162 BQD262157:BQE262162 BZZ262157:CAA262162 CJV262157:CJW262162 CTR262157:CTS262162 DDN262157:DDO262162 DNJ262157:DNK262162 DXF262157:DXG262162 EHB262157:EHC262162 EQX262157:EQY262162 FAT262157:FAU262162 FKP262157:FKQ262162 FUL262157:FUM262162 GEH262157:GEI262162 GOD262157:GOE262162 GXZ262157:GYA262162 HHV262157:HHW262162 HRR262157:HRS262162 IBN262157:IBO262162 ILJ262157:ILK262162 IVF262157:IVG262162 JFB262157:JFC262162 JOX262157:JOY262162 JYT262157:JYU262162 KIP262157:KIQ262162 KSL262157:KSM262162 LCH262157:LCI262162 LMD262157:LME262162 LVZ262157:LWA262162 MFV262157:MFW262162 MPR262157:MPS262162 MZN262157:MZO262162 NJJ262157:NJK262162 NTF262157:NTG262162 ODB262157:ODC262162 OMX262157:OMY262162 OWT262157:OWU262162 PGP262157:PGQ262162 PQL262157:PQM262162 QAH262157:QAI262162 QKD262157:QKE262162 QTZ262157:QUA262162 RDV262157:RDW262162 RNR262157:RNS262162 RXN262157:RXO262162 SHJ262157:SHK262162 SRF262157:SRG262162 TBB262157:TBC262162 TKX262157:TKY262162 TUT262157:TUU262162 UEP262157:UEQ262162 UOL262157:UOM262162 UYH262157:UYI262162 VID262157:VIE262162 VRZ262157:VSA262162 WBV262157:WBW262162 WLR262157:WLS262162 WVN262157:WVO262162 E327693:F327698 JB327693:JC327698 SX327693:SY327698 ACT327693:ACU327698 AMP327693:AMQ327698 AWL327693:AWM327698 BGH327693:BGI327698 BQD327693:BQE327698 BZZ327693:CAA327698 CJV327693:CJW327698 CTR327693:CTS327698 DDN327693:DDO327698 DNJ327693:DNK327698 DXF327693:DXG327698 EHB327693:EHC327698 EQX327693:EQY327698 FAT327693:FAU327698 FKP327693:FKQ327698 FUL327693:FUM327698 GEH327693:GEI327698 GOD327693:GOE327698 GXZ327693:GYA327698 HHV327693:HHW327698 HRR327693:HRS327698 IBN327693:IBO327698 ILJ327693:ILK327698 IVF327693:IVG327698 JFB327693:JFC327698 JOX327693:JOY327698 JYT327693:JYU327698 KIP327693:KIQ327698 KSL327693:KSM327698 LCH327693:LCI327698 LMD327693:LME327698 LVZ327693:LWA327698 MFV327693:MFW327698 MPR327693:MPS327698 MZN327693:MZO327698 NJJ327693:NJK327698 NTF327693:NTG327698 ODB327693:ODC327698 OMX327693:OMY327698 OWT327693:OWU327698 PGP327693:PGQ327698 PQL327693:PQM327698 QAH327693:QAI327698 QKD327693:QKE327698 QTZ327693:QUA327698 RDV327693:RDW327698 RNR327693:RNS327698 RXN327693:RXO327698 SHJ327693:SHK327698 SRF327693:SRG327698 TBB327693:TBC327698 TKX327693:TKY327698 TUT327693:TUU327698 UEP327693:UEQ327698 UOL327693:UOM327698 UYH327693:UYI327698 VID327693:VIE327698 VRZ327693:VSA327698 WBV327693:WBW327698 WLR327693:WLS327698 WVN327693:WVO327698 E393229:F393234 JB393229:JC393234 SX393229:SY393234 ACT393229:ACU393234 AMP393229:AMQ393234 AWL393229:AWM393234 BGH393229:BGI393234 BQD393229:BQE393234 BZZ393229:CAA393234 CJV393229:CJW393234 CTR393229:CTS393234 DDN393229:DDO393234 DNJ393229:DNK393234 DXF393229:DXG393234 EHB393229:EHC393234 EQX393229:EQY393234 FAT393229:FAU393234 FKP393229:FKQ393234 FUL393229:FUM393234 GEH393229:GEI393234 GOD393229:GOE393234 GXZ393229:GYA393234 HHV393229:HHW393234 HRR393229:HRS393234 IBN393229:IBO393234 ILJ393229:ILK393234 IVF393229:IVG393234 JFB393229:JFC393234 JOX393229:JOY393234 JYT393229:JYU393234 KIP393229:KIQ393234 KSL393229:KSM393234 LCH393229:LCI393234 LMD393229:LME393234 LVZ393229:LWA393234 MFV393229:MFW393234 MPR393229:MPS393234 MZN393229:MZO393234 NJJ393229:NJK393234 NTF393229:NTG393234 ODB393229:ODC393234 OMX393229:OMY393234 OWT393229:OWU393234 PGP393229:PGQ393234 PQL393229:PQM393234 QAH393229:QAI393234 QKD393229:QKE393234 QTZ393229:QUA393234 RDV393229:RDW393234 RNR393229:RNS393234 RXN393229:RXO393234 SHJ393229:SHK393234 SRF393229:SRG393234 TBB393229:TBC393234 TKX393229:TKY393234 TUT393229:TUU393234 UEP393229:UEQ393234 UOL393229:UOM393234 UYH393229:UYI393234 VID393229:VIE393234 VRZ393229:VSA393234 WBV393229:WBW393234 WLR393229:WLS393234 WVN393229:WVO393234 E458765:F458770 JB458765:JC458770 SX458765:SY458770 ACT458765:ACU458770 AMP458765:AMQ458770 AWL458765:AWM458770 BGH458765:BGI458770 BQD458765:BQE458770 BZZ458765:CAA458770 CJV458765:CJW458770 CTR458765:CTS458770 DDN458765:DDO458770 DNJ458765:DNK458770 DXF458765:DXG458770 EHB458765:EHC458770 EQX458765:EQY458770 FAT458765:FAU458770 FKP458765:FKQ458770 FUL458765:FUM458770 GEH458765:GEI458770 GOD458765:GOE458770 GXZ458765:GYA458770 HHV458765:HHW458770 HRR458765:HRS458770 IBN458765:IBO458770 ILJ458765:ILK458770 IVF458765:IVG458770 JFB458765:JFC458770 JOX458765:JOY458770 JYT458765:JYU458770 KIP458765:KIQ458770 KSL458765:KSM458770 LCH458765:LCI458770 LMD458765:LME458770 LVZ458765:LWA458770 MFV458765:MFW458770 MPR458765:MPS458770 MZN458765:MZO458770 NJJ458765:NJK458770 NTF458765:NTG458770 ODB458765:ODC458770 OMX458765:OMY458770 OWT458765:OWU458770 PGP458765:PGQ458770 PQL458765:PQM458770 QAH458765:QAI458770 QKD458765:QKE458770 QTZ458765:QUA458770 RDV458765:RDW458770 RNR458765:RNS458770 RXN458765:RXO458770 SHJ458765:SHK458770 SRF458765:SRG458770 TBB458765:TBC458770 TKX458765:TKY458770 TUT458765:TUU458770 UEP458765:UEQ458770 UOL458765:UOM458770 UYH458765:UYI458770 VID458765:VIE458770 VRZ458765:VSA458770 WBV458765:WBW458770 WLR458765:WLS458770 WVN458765:WVO458770 E524301:F524306 JB524301:JC524306 SX524301:SY524306 ACT524301:ACU524306 AMP524301:AMQ524306 AWL524301:AWM524306 BGH524301:BGI524306 BQD524301:BQE524306 BZZ524301:CAA524306 CJV524301:CJW524306 CTR524301:CTS524306 DDN524301:DDO524306 DNJ524301:DNK524306 DXF524301:DXG524306 EHB524301:EHC524306 EQX524301:EQY524306 FAT524301:FAU524306 FKP524301:FKQ524306 FUL524301:FUM524306 GEH524301:GEI524306 GOD524301:GOE524306 GXZ524301:GYA524306 HHV524301:HHW524306 HRR524301:HRS524306 IBN524301:IBO524306 ILJ524301:ILK524306 IVF524301:IVG524306 JFB524301:JFC524306 JOX524301:JOY524306 JYT524301:JYU524306 KIP524301:KIQ524306 KSL524301:KSM524306 LCH524301:LCI524306 LMD524301:LME524306 LVZ524301:LWA524306 MFV524301:MFW524306 MPR524301:MPS524306 MZN524301:MZO524306 NJJ524301:NJK524306 NTF524301:NTG524306 ODB524301:ODC524306 OMX524301:OMY524306 OWT524301:OWU524306 PGP524301:PGQ524306 PQL524301:PQM524306 QAH524301:QAI524306 QKD524301:QKE524306 QTZ524301:QUA524306 RDV524301:RDW524306 RNR524301:RNS524306 RXN524301:RXO524306 SHJ524301:SHK524306 SRF524301:SRG524306 TBB524301:TBC524306 TKX524301:TKY524306 TUT524301:TUU524306 UEP524301:UEQ524306 UOL524301:UOM524306 UYH524301:UYI524306 VID524301:VIE524306 VRZ524301:VSA524306 WBV524301:WBW524306 WLR524301:WLS524306 WVN524301:WVO524306 E589837:F589842 JB589837:JC589842 SX589837:SY589842 ACT589837:ACU589842 AMP589837:AMQ589842 AWL589837:AWM589842 BGH589837:BGI589842 BQD589837:BQE589842 BZZ589837:CAA589842 CJV589837:CJW589842 CTR589837:CTS589842 DDN589837:DDO589842 DNJ589837:DNK589842 DXF589837:DXG589842 EHB589837:EHC589842 EQX589837:EQY589842 FAT589837:FAU589842 FKP589837:FKQ589842 FUL589837:FUM589842 GEH589837:GEI589842 GOD589837:GOE589842 GXZ589837:GYA589842 HHV589837:HHW589842 HRR589837:HRS589842 IBN589837:IBO589842 ILJ589837:ILK589842 IVF589837:IVG589842 JFB589837:JFC589842 JOX589837:JOY589842 JYT589837:JYU589842 KIP589837:KIQ589842 KSL589837:KSM589842 LCH589837:LCI589842 LMD589837:LME589842 LVZ589837:LWA589842 MFV589837:MFW589842 MPR589837:MPS589842 MZN589837:MZO589842 NJJ589837:NJK589842 NTF589837:NTG589842 ODB589837:ODC589842 OMX589837:OMY589842 OWT589837:OWU589842 PGP589837:PGQ589842 PQL589837:PQM589842 QAH589837:QAI589842 QKD589837:QKE589842 QTZ589837:QUA589842 RDV589837:RDW589842 RNR589837:RNS589842 RXN589837:RXO589842 SHJ589837:SHK589842 SRF589837:SRG589842 TBB589837:TBC589842 TKX589837:TKY589842 TUT589837:TUU589842 UEP589837:UEQ589842 UOL589837:UOM589842 UYH589837:UYI589842 VID589837:VIE589842 VRZ589837:VSA589842 WBV589837:WBW589842 WLR589837:WLS589842 WVN589837:WVO589842 E655373:F655378 JB655373:JC655378 SX655373:SY655378 ACT655373:ACU655378 AMP655373:AMQ655378 AWL655373:AWM655378 BGH655373:BGI655378 BQD655373:BQE655378 BZZ655373:CAA655378 CJV655373:CJW655378 CTR655373:CTS655378 DDN655373:DDO655378 DNJ655373:DNK655378 DXF655373:DXG655378 EHB655373:EHC655378 EQX655373:EQY655378 FAT655373:FAU655378 FKP655373:FKQ655378 FUL655373:FUM655378 GEH655373:GEI655378 GOD655373:GOE655378 GXZ655373:GYA655378 HHV655373:HHW655378 HRR655373:HRS655378 IBN655373:IBO655378 ILJ655373:ILK655378 IVF655373:IVG655378 JFB655373:JFC655378 JOX655373:JOY655378 JYT655373:JYU655378 KIP655373:KIQ655378 KSL655373:KSM655378 LCH655373:LCI655378 LMD655373:LME655378 LVZ655373:LWA655378 MFV655373:MFW655378 MPR655373:MPS655378 MZN655373:MZO655378 NJJ655373:NJK655378 NTF655373:NTG655378 ODB655373:ODC655378 OMX655373:OMY655378 OWT655373:OWU655378 PGP655373:PGQ655378 PQL655373:PQM655378 QAH655373:QAI655378 QKD655373:QKE655378 QTZ655373:QUA655378 RDV655373:RDW655378 RNR655373:RNS655378 RXN655373:RXO655378 SHJ655373:SHK655378 SRF655373:SRG655378 TBB655373:TBC655378 TKX655373:TKY655378 TUT655373:TUU655378 UEP655373:UEQ655378 UOL655373:UOM655378 UYH655373:UYI655378 VID655373:VIE655378 VRZ655373:VSA655378 WBV655373:WBW655378 WLR655373:WLS655378 WVN655373:WVO655378 E720909:F720914 JB720909:JC720914 SX720909:SY720914 ACT720909:ACU720914 AMP720909:AMQ720914 AWL720909:AWM720914 BGH720909:BGI720914 BQD720909:BQE720914 BZZ720909:CAA720914 CJV720909:CJW720914 CTR720909:CTS720914 DDN720909:DDO720914 DNJ720909:DNK720914 DXF720909:DXG720914 EHB720909:EHC720914 EQX720909:EQY720914 FAT720909:FAU720914 FKP720909:FKQ720914 FUL720909:FUM720914 GEH720909:GEI720914 GOD720909:GOE720914 GXZ720909:GYA720914 HHV720909:HHW720914 HRR720909:HRS720914 IBN720909:IBO720914 ILJ720909:ILK720914 IVF720909:IVG720914 JFB720909:JFC720914 JOX720909:JOY720914 JYT720909:JYU720914 KIP720909:KIQ720914 KSL720909:KSM720914 LCH720909:LCI720914 LMD720909:LME720914 LVZ720909:LWA720914 MFV720909:MFW720914 MPR720909:MPS720914 MZN720909:MZO720914 NJJ720909:NJK720914 NTF720909:NTG720914 ODB720909:ODC720914 OMX720909:OMY720914 OWT720909:OWU720914 PGP720909:PGQ720914 PQL720909:PQM720914 QAH720909:QAI720914 QKD720909:QKE720914 QTZ720909:QUA720914 RDV720909:RDW720914 RNR720909:RNS720914 RXN720909:RXO720914 SHJ720909:SHK720914 SRF720909:SRG720914 TBB720909:TBC720914 TKX720909:TKY720914 TUT720909:TUU720914 UEP720909:UEQ720914 UOL720909:UOM720914 UYH720909:UYI720914 VID720909:VIE720914 VRZ720909:VSA720914 WBV720909:WBW720914 WLR720909:WLS720914 WVN720909:WVO720914 E786445:F786450 JB786445:JC786450 SX786445:SY786450 ACT786445:ACU786450 AMP786445:AMQ786450 AWL786445:AWM786450 BGH786445:BGI786450 BQD786445:BQE786450 BZZ786445:CAA786450 CJV786445:CJW786450 CTR786445:CTS786450 DDN786445:DDO786450 DNJ786445:DNK786450 DXF786445:DXG786450 EHB786445:EHC786450 EQX786445:EQY786450 FAT786445:FAU786450 FKP786445:FKQ786450 FUL786445:FUM786450 GEH786445:GEI786450 GOD786445:GOE786450 GXZ786445:GYA786450 HHV786445:HHW786450 HRR786445:HRS786450 IBN786445:IBO786450 ILJ786445:ILK786450 IVF786445:IVG786450 JFB786445:JFC786450 JOX786445:JOY786450 JYT786445:JYU786450 KIP786445:KIQ786450 KSL786445:KSM786450 LCH786445:LCI786450 LMD786445:LME786450 LVZ786445:LWA786450 MFV786445:MFW786450 MPR786445:MPS786450 MZN786445:MZO786450 NJJ786445:NJK786450 NTF786445:NTG786450 ODB786445:ODC786450 OMX786445:OMY786450 OWT786445:OWU786450 PGP786445:PGQ786450 PQL786445:PQM786450 QAH786445:QAI786450 QKD786445:QKE786450 QTZ786445:QUA786450 RDV786445:RDW786450 RNR786445:RNS786450 RXN786445:RXO786450 SHJ786445:SHK786450 SRF786445:SRG786450 TBB786445:TBC786450 TKX786445:TKY786450 TUT786445:TUU786450 UEP786445:UEQ786450 UOL786445:UOM786450 UYH786445:UYI786450 VID786445:VIE786450 VRZ786445:VSA786450 WBV786445:WBW786450 WLR786445:WLS786450 WVN786445:WVO786450 E851981:F851986 JB851981:JC851986 SX851981:SY851986 ACT851981:ACU851986 AMP851981:AMQ851986 AWL851981:AWM851986 BGH851981:BGI851986 BQD851981:BQE851986 BZZ851981:CAA851986 CJV851981:CJW851986 CTR851981:CTS851986 DDN851981:DDO851986 DNJ851981:DNK851986 DXF851981:DXG851986 EHB851981:EHC851986 EQX851981:EQY851986 FAT851981:FAU851986 FKP851981:FKQ851986 FUL851981:FUM851986 GEH851981:GEI851986 GOD851981:GOE851986 GXZ851981:GYA851986 HHV851981:HHW851986 HRR851981:HRS851986 IBN851981:IBO851986 ILJ851981:ILK851986 IVF851981:IVG851986 JFB851981:JFC851986 JOX851981:JOY851986 JYT851981:JYU851986 KIP851981:KIQ851986 KSL851981:KSM851986 LCH851981:LCI851986 LMD851981:LME851986 LVZ851981:LWA851986 MFV851981:MFW851986 MPR851981:MPS851986 MZN851981:MZO851986 NJJ851981:NJK851986 NTF851981:NTG851986 ODB851981:ODC851986 OMX851981:OMY851986 OWT851981:OWU851986 PGP851981:PGQ851986 PQL851981:PQM851986 QAH851981:QAI851986 QKD851981:QKE851986 QTZ851981:QUA851986 RDV851981:RDW851986 RNR851981:RNS851986 RXN851981:RXO851986 SHJ851981:SHK851986 SRF851981:SRG851986 TBB851981:TBC851986 TKX851981:TKY851986 TUT851981:TUU851986 UEP851981:UEQ851986 UOL851981:UOM851986 UYH851981:UYI851986 VID851981:VIE851986 VRZ851981:VSA851986 WBV851981:WBW851986 WLR851981:WLS851986 WVN851981:WVO851986 E917517:F917522 JB917517:JC917522 SX917517:SY917522 ACT917517:ACU917522 AMP917517:AMQ917522 AWL917517:AWM917522 BGH917517:BGI917522 BQD917517:BQE917522 BZZ917517:CAA917522 CJV917517:CJW917522 CTR917517:CTS917522 DDN917517:DDO917522 DNJ917517:DNK917522 DXF917517:DXG917522 EHB917517:EHC917522 EQX917517:EQY917522 FAT917517:FAU917522 FKP917517:FKQ917522 FUL917517:FUM917522 GEH917517:GEI917522 GOD917517:GOE917522 GXZ917517:GYA917522 HHV917517:HHW917522 HRR917517:HRS917522 IBN917517:IBO917522 ILJ917517:ILK917522 IVF917517:IVG917522 JFB917517:JFC917522 JOX917517:JOY917522 JYT917517:JYU917522 KIP917517:KIQ917522 KSL917517:KSM917522 LCH917517:LCI917522 LMD917517:LME917522 LVZ917517:LWA917522 MFV917517:MFW917522 MPR917517:MPS917522 MZN917517:MZO917522 NJJ917517:NJK917522 NTF917517:NTG917522 ODB917517:ODC917522 OMX917517:OMY917522 OWT917517:OWU917522 PGP917517:PGQ917522 PQL917517:PQM917522 QAH917517:QAI917522 QKD917517:QKE917522 QTZ917517:QUA917522 RDV917517:RDW917522 RNR917517:RNS917522 RXN917517:RXO917522 SHJ917517:SHK917522 SRF917517:SRG917522 TBB917517:TBC917522 TKX917517:TKY917522 TUT917517:TUU917522 UEP917517:UEQ917522 UOL917517:UOM917522 UYH917517:UYI917522 VID917517:VIE917522 VRZ917517:VSA917522 WBV917517:WBW917522 WLR917517:WLS917522 WVN917517:WVO917522 E983053:F983058 JB983053:JC983058 SX983053:SY983058 ACT983053:ACU983058 AMP983053:AMQ983058 AWL983053:AWM983058 BGH983053:BGI983058 BQD983053:BQE983058 BZZ983053:CAA983058 CJV983053:CJW983058 CTR983053:CTS983058 DDN983053:DDO983058 DNJ983053:DNK983058 DXF983053:DXG983058 EHB983053:EHC983058 EQX983053:EQY983058 FAT983053:FAU983058 FKP983053:FKQ983058 FUL983053:FUM983058 GEH983053:GEI983058 GOD983053:GOE983058 GXZ983053:GYA983058 HHV983053:HHW983058 HRR983053:HRS983058 IBN983053:IBO983058 ILJ983053:ILK983058 IVF983053:IVG983058 JFB983053:JFC983058 JOX983053:JOY983058 JYT983053:JYU983058 KIP983053:KIQ983058 KSL983053:KSM983058 LCH983053:LCI983058 LMD983053:LME983058 LVZ983053:LWA983058 MFV983053:MFW983058 MPR983053:MPS983058 MZN983053:MZO983058 NJJ983053:NJK983058 NTF983053:NTG983058 ODB983053:ODC983058 OMX983053:OMY983058 OWT983053:OWU983058 PGP983053:PGQ983058 PQL983053:PQM983058 QAH983053:QAI983058 QKD983053:QKE983058 QTZ983053:QUA983058 RDV983053:RDW983058 RNR983053:RNS983058 RXN983053:RXO983058 SHJ983053:SHK983058 SRF983053:SRG983058 TBB983053:TBC983058 TKX983053:TKY983058 TUT983053:TUU983058 UEP983053:UEQ983058 UOL983053:UOM983058 UYH983053:UYI983058 VID983053:VIE983058 VRZ983053:VSA983058 WBV983053:WBW983058 WLR983053:WLS983058 WVN983053:WVO983058 F10:F11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WBW10:WBW11 WLS10:WLS11 WVO10:WVO11 F65546:F65547 JC65546:JC65547 SY65546:SY65547 ACU65546:ACU65547 AMQ65546:AMQ65547 AWM65546:AWM65547 BGI65546:BGI65547 BQE65546:BQE65547 CAA65546:CAA65547 CJW65546:CJW65547 CTS65546:CTS65547 DDO65546:DDO65547 DNK65546:DNK65547 DXG65546:DXG65547 EHC65546:EHC65547 EQY65546:EQY65547 FAU65546:FAU65547 FKQ65546:FKQ65547 FUM65546:FUM65547 GEI65546:GEI65547 GOE65546:GOE65547 GYA65546:GYA65547 HHW65546:HHW65547 HRS65546:HRS65547 IBO65546:IBO65547 ILK65546:ILK65547 IVG65546:IVG65547 JFC65546:JFC65547 JOY65546:JOY65547 JYU65546:JYU65547 KIQ65546:KIQ65547 KSM65546:KSM65547 LCI65546:LCI65547 LME65546:LME65547 LWA65546:LWA65547 MFW65546:MFW65547 MPS65546:MPS65547 MZO65546:MZO65547 NJK65546:NJK65547 NTG65546:NTG65547 ODC65546:ODC65547 OMY65546:OMY65547 OWU65546:OWU65547 PGQ65546:PGQ65547 PQM65546:PQM65547 QAI65546:QAI65547 QKE65546:QKE65547 QUA65546:QUA65547 RDW65546:RDW65547 RNS65546:RNS65547 RXO65546:RXO65547 SHK65546:SHK65547 SRG65546:SRG65547 TBC65546:TBC65547 TKY65546:TKY65547 TUU65546:TUU65547 UEQ65546:UEQ65547 UOM65546:UOM65547 UYI65546:UYI65547 VIE65546:VIE65547 VSA65546:VSA65547 WBW65546:WBW65547 WLS65546:WLS65547 WVO65546:WVO65547 F131082:F131083 JC131082:JC131083 SY131082:SY131083 ACU131082:ACU131083 AMQ131082:AMQ131083 AWM131082:AWM131083 BGI131082:BGI131083 BQE131082:BQE131083 CAA131082:CAA131083 CJW131082:CJW131083 CTS131082:CTS131083 DDO131082:DDO131083 DNK131082:DNK131083 DXG131082:DXG131083 EHC131082:EHC131083 EQY131082:EQY131083 FAU131082:FAU131083 FKQ131082:FKQ131083 FUM131082:FUM131083 GEI131082:GEI131083 GOE131082:GOE131083 GYA131082:GYA131083 HHW131082:HHW131083 HRS131082:HRS131083 IBO131082:IBO131083 ILK131082:ILK131083 IVG131082:IVG131083 JFC131082:JFC131083 JOY131082:JOY131083 JYU131082:JYU131083 KIQ131082:KIQ131083 KSM131082:KSM131083 LCI131082:LCI131083 LME131082:LME131083 LWA131082:LWA131083 MFW131082:MFW131083 MPS131082:MPS131083 MZO131082:MZO131083 NJK131082:NJK131083 NTG131082:NTG131083 ODC131082:ODC131083 OMY131082:OMY131083 OWU131082:OWU131083 PGQ131082:PGQ131083 PQM131082:PQM131083 QAI131082:QAI131083 QKE131082:QKE131083 QUA131082:QUA131083 RDW131082:RDW131083 RNS131082:RNS131083 RXO131082:RXO131083 SHK131082:SHK131083 SRG131082:SRG131083 TBC131082:TBC131083 TKY131082:TKY131083 TUU131082:TUU131083 UEQ131082:UEQ131083 UOM131082:UOM131083 UYI131082:UYI131083 VIE131082:VIE131083 VSA131082:VSA131083 WBW131082:WBW131083 WLS131082:WLS131083 WVO131082:WVO131083 F196618:F196619 JC196618:JC196619 SY196618:SY196619 ACU196618:ACU196619 AMQ196618:AMQ196619 AWM196618:AWM196619 BGI196618:BGI196619 BQE196618:BQE196619 CAA196618:CAA196619 CJW196618:CJW196619 CTS196618:CTS196619 DDO196618:DDO196619 DNK196618:DNK196619 DXG196618:DXG196619 EHC196618:EHC196619 EQY196618:EQY196619 FAU196618:FAU196619 FKQ196618:FKQ196619 FUM196618:FUM196619 GEI196618:GEI196619 GOE196618:GOE196619 GYA196618:GYA196619 HHW196618:HHW196619 HRS196618:HRS196619 IBO196618:IBO196619 ILK196618:ILK196619 IVG196618:IVG196619 JFC196618:JFC196619 JOY196618:JOY196619 JYU196618:JYU196619 KIQ196618:KIQ196619 KSM196618:KSM196619 LCI196618:LCI196619 LME196618:LME196619 LWA196618:LWA196619 MFW196618:MFW196619 MPS196618:MPS196619 MZO196618:MZO196619 NJK196618:NJK196619 NTG196618:NTG196619 ODC196618:ODC196619 OMY196618:OMY196619 OWU196618:OWU196619 PGQ196618:PGQ196619 PQM196618:PQM196619 QAI196618:QAI196619 QKE196618:QKE196619 QUA196618:QUA196619 RDW196618:RDW196619 RNS196618:RNS196619 RXO196618:RXO196619 SHK196618:SHK196619 SRG196618:SRG196619 TBC196618:TBC196619 TKY196618:TKY196619 TUU196618:TUU196619 UEQ196618:UEQ196619 UOM196618:UOM196619 UYI196618:UYI196619 VIE196618:VIE196619 VSA196618:VSA196619 WBW196618:WBW196619 WLS196618:WLS196619 WVO196618:WVO196619 F262154:F262155 JC262154:JC262155 SY262154:SY262155 ACU262154:ACU262155 AMQ262154:AMQ262155 AWM262154:AWM262155 BGI262154:BGI262155 BQE262154:BQE262155 CAA262154:CAA262155 CJW262154:CJW262155 CTS262154:CTS262155 DDO262154:DDO262155 DNK262154:DNK262155 DXG262154:DXG262155 EHC262154:EHC262155 EQY262154:EQY262155 FAU262154:FAU262155 FKQ262154:FKQ262155 FUM262154:FUM262155 GEI262154:GEI262155 GOE262154:GOE262155 GYA262154:GYA262155 HHW262154:HHW262155 HRS262154:HRS262155 IBO262154:IBO262155 ILK262154:ILK262155 IVG262154:IVG262155 JFC262154:JFC262155 JOY262154:JOY262155 JYU262154:JYU262155 KIQ262154:KIQ262155 KSM262154:KSM262155 LCI262154:LCI262155 LME262154:LME262155 LWA262154:LWA262155 MFW262154:MFW262155 MPS262154:MPS262155 MZO262154:MZO262155 NJK262154:NJK262155 NTG262154:NTG262155 ODC262154:ODC262155 OMY262154:OMY262155 OWU262154:OWU262155 PGQ262154:PGQ262155 PQM262154:PQM262155 QAI262154:QAI262155 QKE262154:QKE262155 QUA262154:QUA262155 RDW262154:RDW262155 RNS262154:RNS262155 RXO262154:RXO262155 SHK262154:SHK262155 SRG262154:SRG262155 TBC262154:TBC262155 TKY262154:TKY262155 TUU262154:TUU262155 UEQ262154:UEQ262155 UOM262154:UOM262155 UYI262154:UYI262155 VIE262154:VIE262155 VSA262154:VSA262155 WBW262154:WBW262155 WLS262154:WLS262155 WVO262154:WVO262155 F327690:F327691 JC327690:JC327691 SY327690:SY327691 ACU327690:ACU327691 AMQ327690:AMQ327691 AWM327690:AWM327691 BGI327690:BGI327691 BQE327690:BQE327691 CAA327690:CAA327691 CJW327690:CJW327691 CTS327690:CTS327691 DDO327690:DDO327691 DNK327690:DNK327691 DXG327690:DXG327691 EHC327690:EHC327691 EQY327690:EQY327691 FAU327690:FAU327691 FKQ327690:FKQ327691 FUM327690:FUM327691 GEI327690:GEI327691 GOE327690:GOE327691 GYA327690:GYA327691 HHW327690:HHW327691 HRS327690:HRS327691 IBO327690:IBO327691 ILK327690:ILK327691 IVG327690:IVG327691 JFC327690:JFC327691 JOY327690:JOY327691 JYU327690:JYU327691 KIQ327690:KIQ327691 KSM327690:KSM327691 LCI327690:LCI327691 LME327690:LME327691 LWA327690:LWA327691 MFW327690:MFW327691 MPS327690:MPS327691 MZO327690:MZO327691 NJK327690:NJK327691 NTG327690:NTG327691 ODC327690:ODC327691 OMY327690:OMY327691 OWU327690:OWU327691 PGQ327690:PGQ327691 PQM327690:PQM327691 QAI327690:QAI327691 QKE327690:QKE327691 QUA327690:QUA327691 RDW327690:RDW327691 RNS327690:RNS327691 RXO327690:RXO327691 SHK327690:SHK327691 SRG327690:SRG327691 TBC327690:TBC327691 TKY327690:TKY327691 TUU327690:TUU327691 UEQ327690:UEQ327691 UOM327690:UOM327691 UYI327690:UYI327691 VIE327690:VIE327691 VSA327690:VSA327691 WBW327690:WBW327691 WLS327690:WLS327691 WVO327690:WVO327691 F393226:F393227 JC393226:JC393227 SY393226:SY393227 ACU393226:ACU393227 AMQ393226:AMQ393227 AWM393226:AWM393227 BGI393226:BGI393227 BQE393226:BQE393227 CAA393226:CAA393227 CJW393226:CJW393227 CTS393226:CTS393227 DDO393226:DDO393227 DNK393226:DNK393227 DXG393226:DXG393227 EHC393226:EHC393227 EQY393226:EQY393227 FAU393226:FAU393227 FKQ393226:FKQ393227 FUM393226:FUM393227 GEI393226:GEI393227 GOE393226:GOE393227 GYA393226:GYA393227 HHW393226:HHW393227 HRS393226:HRS393227 IBO393226:IBO393227 ILK393226:ILK393227 IVG393226:IVG393227 JFC393226:JFC393227 JOY393226:JOY393227 JYU393226:JYU393227 KIQ393226:KIQ393227 KSM393226:KSM393227 LCI393226:LCI393227 LME393226:LME393227 LWA393226:LWA393227 MFW393226:MFW393227 MPS393226:MPS393227 MZO393226:MZO393227 NJK393226:NJK393227 NTG393226:NTG393227 ODC393226:ODC393227 OMY393226:OMY393227 OWU393226:OWU393227 PGQ393226:PGQ393227 PQM393226:PQM393227 QAI393226:QAI393227 QKE393226:QKE393227 QUA393226:QUA393227 RDW393226:RDW393227 RNS393226:RNS393227 RXO393226:RXO393227 SHK393226:SHK393227 SRG393226:SRG393227 TBC393226:TBC393227 TKY393226:TKY393227 TUU393226:TUU393227 UEQ393226:UEQ393227 UOM393226:UOM393227 UYI393226:UYI393227 VIE393226:VIE393227 VSA393226:VSA393227 WBW393226:WBW393227 WLS393226:WLS393227 WVO393226:WVO393227 F458762:F458763 JC458762:JC458763 SY458762:SY458763 ACU458762:ACU458763 AMQ458762:AMQ458763 AWM458762:AWM458763 BGI458762:BGI458763 BQE458762:BQE458763 CAA458762:CAA458763 CJW458762:CJW458763 CTS458762:CTS458763 DDO458762:DDO458763 DNK458762:DNK458763 DXG458762:DXG458763 EHC458762:EHC458763 EQY458762:EQY458763 FAU458762:FAU458763 FKQ458762:FKQ458763 FUM458762:FUM458763 GEI458762:GEI458763 GOE458762:GOE458763 GYA458762:GYA458763 HHW458762:HHW458763 HRS458762:HRS458763 IBO458762:IBO458763 ILK458762:ILK458763 IVG458762:IVG458763 JFC458762:JFC458763 JOY458762:JOY458763 JYU458762:JYU458763 KIQ458762:KIQ458763 KSM458762:KSM458763 LCI458762:LCI458763 LME458762:LME458763 LWA458762:LWA458763 MFW458762:MFW458763 MPS458762:MPS458763 MZO458762:MZO458763 NJK458762:NJK458763 NTG458762:NTG458763 ODC458762:ODC458763 OMY458762:OMY458763 OWU458762:OWU458763 PGQ458762:PGQ458763 PQM458762:PQM458763 QAI458762:QAI458763 QKE458762:QKE458763 QUA458762:QUA458763 RDW458762:RDW458763 RNS458762:RNS458763 RXO458762:RXO458763 SHK458762:SHK458763 SRG458762:SRG458763 TBC458762:TBC458763 TKY458762:TKY458763 TUU458762:TUU458763 UEQ458762:UEQ458763 UOM458762:UOM458763 UYI458762:UYI458763 VIE458762:VIE458763 VSA458762:VSA458763 WBW458762:WBW458763 WLS458762:WLS458763 WVO458762:WVO458763 F524298:F524299 JC524298:JC524299 SY524298:SY524299 ACU524298:ACU524299 AMQ524298:AMQ524299 AWM524298:AWM524299 BGI524298:BGI524299 BQE524298:BQE524299 CAA524298:CAA524299 CJW524298:CJW524299 CTS524298:CTS524299 DDO524298:DDO524299 DNK524298:DNK524299 DXG524298:DXG524299 EHC524298:EHC524299 EQY524298:EQY524299 FAU524298:FAU524299 FKQ524298:FKQ524299 FUM524298:FUM524299 GEI524298:GEI524299 GOE524298:GOE524299 GYA524298:GYA524299 HHW524298:HHW524299 HRS524298:HRS524299 IBO524298:IBO524299 ILK524298:ILK524299 IVG524298:IVG524299 JFC524298:JFC524299 JOY524298:JOY524299 JYU524298:JYU524299 KIQ524298:KIQ524299 KSM524298:KSM524299 LCI524298:LCI524299 LME524298:LME524299 LWA524298:LWA524299 MFW524298:MFW524299 MPS524298:MPS524299 MZO524298:MZO524299 NJK524298:NJK524299 NTG524298:NTG524299 ODC524298:ODC524299 OMY524298:OMY524299 OWU524298:OWU524299 PGQ524298:PGQ524299 PQM524298:PQM524299 QAI524298:QAI524299 QKE524298:QKE524299 QUA524298:QUA524299 RDW524298:RDW524299 RNS524298:RNS524299 RXO524298:RXO524299 SHK524298:SHK524299 SRG524298:SRG524299 TBC524298:TBC524299 TKY524298:TKY524299 TUU524298:TUU524299 UEQ524298:UEQ524299 UOM524298:UOM524299 UYI524298:UYI524299 VIE524298:VIE524299 VSA524298:VSA524299 WBW524298:WBW524299 WLS524298:WLS524299 WVO524298:WVO524299 F589834:F589835 JC589834:JC589835 SY589834:SY589835 ACU589834:ACU589835 AMQ589834:AMQ589835 AWM589834:AWM589835 BGI589834:BGI589835 BQE589834:BQE589835 CAA589834:CAA589835 CJW589834:CJW589835 CTS589834:CTS589835 DDO589834:DDO589835 DNK589834:DNK589835 DXG589834:DXG589835 EHC589834:EHC589835 EQY589834:EQY589835 FAU589834:FAU589835 FKQ589834:FKQ589835 FUM589834:FUM589835 GEI589834:GEI589835 GOE589834:GOE589835 GYA589834:GYA589835 HHW589834:HHW589835 HRS589834:HRS589835 IBO589834:IBO589835 ILK589834:ILK589835 IVG589834:IVG589835 JFC589834:JFC589835 JOY589834:JOY589835 JYU589834:JYU589835 KIQ589834:KIQ589835 KSM589834:KSM589835 LCI589834:LCI589835 LME589834:LME589835 LWA589834:LWA589835 MFW589834:MFW589835 MPS589834:MPS589835 MZO589834:MZO589835 NJK589834:NJK589835 NTG589834:NTG589835 ODC589834:ODC589835 OMY589834:OMY589835 OWU589834:OWU589835 PGQ589834:PGQ589835 PQM589834:PQM589835 QAI589834:QAI589835 QKE589834:QKE589835 QUA589834:QUA589835 RDW589834:RDW589835 RNS589834:RNS589835 RXO589834:RXO589835 SHK589834:SHK589835 SRG589834:SRG589835 TBC589834:TBC589835 TKY589834:TKY589835 TUU589834:TUU589835 UEQ589834:UEQ589835 UOM589834:UOM589835 UYI589834:UYI589835 VIE589834:VIE589835 VSA589834:VSA589835 WBW589834:WBW589835 WLS589834:WLS589835 WVO589834:WVO589835 F655370:F655371 JC655370:JC655371 SY655370:SY655371 ACU655370:ACU655371 AMQ655370:AMQ655371 AWM655370:AWM655371 BGI655370:BGI655371 BQE655370:BQE655371 CAA655370:CAA655371 CJW655370:CJW655371 CTS655370:CTS655371 DDO655370:DDO655371 DNK655370:DNK655371 DXG655370:DXG655371 EHC655370:EHC655371 EQY655370:EQY655371 FAU655370:FAU655371 FKQ655370:FKQ655371 FUM655370:FUM655371 GEI655370:GEI655371 GOE655370:GOE655371 GYA655370:GYA655371 HHW655370:HHW655371 HRS655370:HRS655371 IBO655370:IBO655371 ILK655370:ILK655371 IVG655370:IVG655371 JFC655370:JFC655371 JOY655370:JOY655371 JYU655370:JYU655371 KIQ655370:KIQ655371 KSM655370:KSM655371 LCI655370:LCI655371 LME655370:LME655371 LWA655370:LWA655371 MFW655370:MFW655371 MPS655370:MPS655371 MZO655370:MZO655371 NJK655370:NJK655371 NTG655370:NTG655371 ODC655370:ODC655371 OMY655370:OMY655371 OWU655370:OWU655371 PGQ655370:PGQ655371 PQM655370:PQM655371 QAI655370:QAI655371 QKE655370:QKE655371 QUA655370:QUA655371 RDW655370:RDW655371 RNS655370:RNS655371 RXO655370:RXO655371 SHK655370:SHK655371 SRG655370:SRG655371 TBC655370:TBC655371 TKY655370:TKY655371 TUU655370:TUU655371 UEQ655370:UEQ655371 UOM655370:UOM655371 UYI655370:UYI655371 VIE655370:VIE655371 VSA655370:VSA655371 WBW655370:WBW655371 WLS655370:WLS655371 WVO655370:WVO655371 F720906:F720907 JC720906:JC720907 SY720906:SY720907 ACU720906:ACU720907 AMQ720906:AMQ720907 AWM720906:AWM720907 BGI720906:BGI720907 BQE720906:BQE720907 CAA720906:CAA720907 CJW720906:CJW720907 CTS720906:CTS720907 DDO720906:DDO720907 DNK720906:DNK720907 DXG720906:DXG720907 EHC720906:EHC720907 EQY720906:EQY720907 FAU720906:FAU720907 FKQ720906:FKQ720907 FUM720906:FUM720907 GEI720906:GEI720907 GOE720906:GOE720907 GYA720906:GYA720907 HHW720906:HHW720907 HRS720906:HRS720907 IBO720906:IBO720907 ILK720906:ILK720907 IVG720906:IVG720907 JFC720906:JFC720907 JOY720906:JOY720907 JYU720906:JYU720907 KIQ720906:KIQ720907 KSM720906:KSM720907 LCI720906:LCI720907 LME720906:LME720907 LWA720906:LWA720907 MFW720906:MFW720907 MPS720906:MPS720907 MZO720906:MZO720907 NJK720906:NJK720907 NTG720906:NTG720907 ODC720906:ODC720907 OMY720906:OMY720907 OWU720906:OWU720907 PGQ720906:PGQ720907 PQM720906:PQM720907 QAI720906:QAI720907 QKE720906:QKE720907 QUA720906:QUA720907 RDW720906:RDW720907 RNS720906:RNS720907 RXO720906:RXO720907 SHK720906:SHK720907 SRG720906:SRG720907 TBC720906:TBC720907 TKY720906:TKY720907 TUU720906:TUU720907 UEQ720906:UEQ720907 UOM720906:UOM720907 UYI720906:UYI720907 VIE720906:VIE720907 VSA720906:VSA720907 WBW720906:WBW720907 WLS720906:WLS720907 WVO720906:WVO720907 F786442:F786443 JC786442:JC786443 SY786442:SY786443 ACU786442:ACU786443 AMQ786442:AMQ786443 AWM786442:AWM786443 BGI786442:BGI786443 BQE786442:BQE786443 CAA786442:CAA786443 CJW786442:CJW786443 CTS786442:CTS786443 DDO786442:DDO786443 DNK786442:DNK786443 DXG786442:DXG786443 EHC786442:EHC786443 EQY786442:EQY786443 FAU786442:FAU786443 FKQ786442:FKQ786443 FUM786442:FUM786443 GEI786442:GEI786443 GOE786442:GOE786443 GYA786442:GYA786443 HHW786442:HHW786443 HRS786442:HRS786443 IBO786442:IBO786443 ILK786442:ILK786443 IVG786442:IVG786443 JFC786442:JFC786443 JOY786442:JOY786443 JYU786442:JYU786443 KIQ786442:KIQ786443 KSM786442:KSM786443 LCI786442:LCI786443 LME786442:LME786443 LWA786442:LWA786443 MFW786442:MFW786443 MPS786442:MPS786443 MZO786442:MZO786443 NJK786442:NJK786443 NTG786442:NTG786443 ODC786442:ODC786443 OMY786442:OMY786443 OWU786442:OWU786443 PGQ786442:PGQ786443 PQM786442:PQM786443 QAI786442:QAI786443 QKE786442:QKE786443 QUA786442:QUA786443 RDW786442:RDW786443 RNS786442:RNS786443 RXO786442:RXO786443 SHK786442:SHK786443 SRG786442:SRG786443 TBC786442:TBC786443 TKY786442:TKY786443 TUU786442:TUU786443 UEQ786442:UEQ786443 UOM786442:UOM786443 UYI786442:UYI786443 VIE786442:VIE786443 VSA786442:VSA786443 WBW786442:WBW786443 WLS786442:WLS786443 WVO786442:WVO786443 F851978:F851979 JC851978:JC851979 SY851978:SY851979 ACU851978:ACU851979 AMQ851978:AMQ851979 AWM851978:AWM851979 BGI851978:BGI851979 BQE851978:BQE851979 CAA851978:CAA851979 CJW851978:CJW851979 CTS851978:CTS851979 DDO851978:DDO851979 DNK851978:DNK851979 DXG851978:DXG851979 EHC851978:EHC851979 EQY851978:EQY851979 FAU851978:FAU851979 FKQ851978:FKQ851979 FUM851978:FUM851979 GEI851978:GEI851979 GOE851978:GOE851979 GYA851978:GYA851979 HHW851978:HHW851979 HRS851978:HRS851979 IBO851978:IBO851979 ILK851978:ILK851979 IVG851978:IVG851979 JFC851978:JFC851979 JOY851978:JOY851979 JYU851978:JYU851979 KIQ851978:KIQ851979 KSM851978:KSM851979 LCI851978:LCI851979 LME851978:LME851979 LWA851978:LWA851979 MFW851978:MFW851979 MPS851978:MPS851979 MZO851978:MZO851979 NJK851978:NJK851979 NTG851978:NTG851979 ODC851978:ODC851979 OMY851978:OMY851979 OWU851978:OWU851979 PGQ851978:PGQ851979 PQM851978:PQM851979 QAI851978:QAI851979 QKE851978:QKE851979 QUA851978:QUA851979 RDW851978:RDW851979 RNS851978:RNS851979 RXO851978:RXO851979 SHK851978:SHK851979 SRG851978:SRG851979 TBC851978:TBC851979 TKY851978:TKY851979 TUU851978:TUU851979 UEQ851978:UEQ851979 UOM851978:UOM851979 UYI851978:UYI851979 VIE851978:VIE851979 VSA851978:VSA851979 WBW851978:WBW851979 WLS851978:WLS851979 WVO851978:WVO851979 F917514:F917515 JC917514:JC917515 SY917514:SY917515 ACU917514:ACU917515 AMQ917514:AMQ917515 AWM917514:AWM917515 BGI917514:BGI917515 BQE917514:BQE917515 CAA917514:CAA917515 CJW917514:CJW917515 CTS917514:CTS917515 DDO917514:DDO917515 DNK917514:DNK917515 DXG917514:DXG917515 EHC917514:EHC917515 EQY917514:EQY917515 FAU917514:FAU917515 FKQ917514:FKQ917515 FUM917514:FUM917515 GEI917514:GEI917515 GOE917514:GOE917515 GYA917514:GYA917515 HHW917514:HHW917515 HRS917514:HRS917515 IBO917514:IBO917515 ILK917514:ILK917515 IVG917514:IVG917515 JFC917514:JFC917515 JOY917514:JOY917515 JYU917514:JYU917515 KIQ917514:KIQ917515 KSM917514:KSM917515 LCI917514:LCI917515 LME917514:LME917515 LWA917514:LWA917515 MFW917514:MFW917515 MPS917514:MPS917515 MZO917514:MZO917515 NJK917514:NJK917515 NTG917514:NTG917515 ODC917514:ODC917515 OMY917514:OMY917515 OWU917514:OWU917515 PGQ917514:PGQ917515 PQM917514:PQM917515 QAI917514:QAI917515 QKE917514:QKE917515 QUA917514:QUA917515 RDW917514:RDW917515 RNS917514:RNS917515 RXO917514:RXO917515 SHK917514:SHK917515 SRG917514:SRG917515 TBC917514:TBC917515 TKY917514:TKY917515 TUU917514:TUU917515 UEQ917514:UEQ917515 UOM917514:UOM917515 UYI917514:UYI917515 VIE917514:VIE917515 VSA917514:VSA917515 WBW917514:WBW917515 WLS917514:WLS917515 WVO917514:WVO917515 F983050:F983051 JC983050:JC983051 SY983050:SY983051 ACU983050:ACU983051 AMQ983050:AMQ983051 AWM983050:AWM983051 BGI983050:BGI983051 BQE983050:BQE983051 CAA983050:CAA983051 CJW983050:CJW983051 CTS983050:CTS983051 DDO983050:DDO983051 DNK983050:DNK983051 DXG983050:DXG983051 EHC983050:EHC983051 EQY983050:EQY983051 FAU983050:FAU983051 FKQ983050:FKQ983051 FUM983050:FUM983051 GEI983050:GEI983051 GOE983050:GOE983051 GYA983050:GYA983051 HHW983050:HHW983051 HRS983050:HRS983051 IBO983050:IBO983051 ILK983050:ILK983051 IVG983050:IVG983051 JFC983050:JFC983051 JOY983050:JOY983051 JYU983050:JYU983051 KIQ983050:KIQ983051 KSM983050:KSM983051 LCI983050:LCI983051 LME983050:LME983051 LWA983050:LWA983051 MFW983050:MFW983051 MPS983050:MPS983051 MZO983050:MZO983051 NJK983050:NJK983051 NTG983050:NTG983051 ODC983050:ODC983051 OMY983050:OMY983051 OWU983050:OWU983051 PGQ983050:PGQ983051 PQM983050:PQM983051 QAI983050:QAI983051 QKE983050:QKE983051 QUA983050:QUA983051 RDW983050:RDW983051 RNS983050:RNS983051 RXO983050:RXO983051 SHK983050:SHK983051 SRG983050:SRG983051 TBC983050:TBC983051 TKY983050:TKY983051 TUU983050:TUU983051 UEQ983050:UEQ983051 UOM983050:UOM983051 UYI983050:UYI983051 VIE983050:VIE983051 VSA983050:VSA983051 WBW983050:WBW983051 WLS983050:WLS983051 WVO983050:WVO983051 F38:F42 JC38:JC42 SY38:SY42 ACU38:ACU42 AMQ38:AMQ42 AWM38:AWM42 BGI38:BGI42 BQE38:BQE42 CAA38:CAA42 CJW38:CJW42 CTS38:CTS42 DDO38:DDO42 DNK38:DNK42 DXG38:DXG42 EHC38:EHC42 EQY38:EQY42 FAU38:FAU42 FKQ38:FKQ42 FUM38:FUM42 GEI38:GEI42 GOE38:GOE42 GYA38:GYA42 HHW38:HHW42 HRS38:HRS42 IBO38:IBO42 ILK38:ILK42 IVG38:IVG42 JFC38:JFC42 JOY38:JOY42 JYU38:JYU42 KIQ38:KIQ42 KSM38:KSM42 LCI38:LCI42 LME38:LME42 LWA38:LWA42 MFW38:MFW42 MPS38:MPS42 MZO38:MZO42 NJK38:NJK42 NTG38:NTG42 ODC38:ODC42 OMY38:OMY42 OWU38:OWU42 PGQ38:PGQ42 PQM38:PQM42 QAI38:QAI42 QKE38:QKE42 QUA38:QUA42 RDW38:RDW42 RNS38:RNS42 RXO38:RXO42 SHK38:SHK42 SRG38:SRG42 TBC38:TBC42 TKY38:TKY42 TUU38:TUU42 UEQ38:UEQ42 UOM38:UOM42 UYI38:UYI42 VIE38:VIE42 VSA38:VSA42 WBW38:WBW42 WLS38:WLS42 WVO38:WVO42 F65574:F65578 JC65574:JC65578 SY65574:SY65578 ACU65574:ACU65578 AMQ65574:AMQ65578 AWM65574:AWM65578 BGI65574:BGI65578 BQE65574:BQE65578 CAA65574:CAA65578 CJW65574:CJW65578 CTS65574:CTS65578 DDO65574:DDO65578 DNK65574:DNK65578 DXG65574:DXG65578 EHC65574:EHC65578 EQY65574:EQY65578 FAU65574:FAU65578 FKQ65574:FKQ65578 FUM65574:FUM65578 GEI65574:GEI65578 GOE65574:GOE65578 GYA65574:GYA65578 HHW65574:HHW65578 HRS65574:HRS65578 IBO65574:IBO65578 ILK65574:ILK65578 IVG65574:IVG65578 JFC65574:JFC65578 JOY65574:JOY65578 JYU65574:JYU65578 KIQ65574:KIQ65578 KSM65574:KSM65578 LCI65574:LCI65578 LME65574:LME65578 LWA65574:LWA65578 MFW65574:MFW65578 MPS65574:MPS65578 MZO65574:MZO65578 NJK65574:NJK65578 NTG65574:NTG65578 ODC65574:ODC65578 OMY65574:OMY65578 OWU65574:OWU65578 PGQ65574:PGQ65578 PQM65574:PQM65578 QAI65574:QAI65578 QKE65574:QKE65578 QUA65574:QUA65578 RDW65574:RDW65578 RNS65574:RNS65578 RXO65574:RXO65578 SHK65574:SHK65578 SRG65574:SRG65578 TBC65574:TBC65578 TKY65574:TKY65578 TUU65574:TUU65578 UEQ65574:UEQ65578 UOM65574:UOM65578 UYI65574:UYI65578 VIE65574:VIE65578 VSA65574:VSA65578 WBW65574:WBW65578 WLS65574:WLS65578 WVO65574:WVO65578 F131110:F131114 JC131110:JC131114 SY131110:SY131114 ACU131110:ACU131114 AMQ131110:AMQ131114 AWM131110:AWM131114 BGI131110:BGI131114 BQE131110:BQE131114 CAA131110:CAA131114 CJW131110:CJW131114 CTS131110:CTS131114 DDO131110:DDO131114 DNK131110:DNK131114 DXG131110:DXG131114 EHC131110:EHC131114 EQY131110:EQY131114 FAU131110:FAU131114 FKQ131110:FKQ131114 FUM131110:FUM131114 GEI131110:GEI131114 GOE131110:GOE131114 GYA131110:GYA131114 HHW131110:HHW131114 HRS131110:HRS131114 IBO131110:IBO131114 ILK131110:ILK131114 IVG131110:IVG131114 JFC131110:JFC131114 JOY131110:JOY131114 JYU131110:JYU131114 KIQ131110:KIQ131114 KSM131110:KSM131114 LCI131110:LCI131114 LME131110:LME131114 LWA131110:LWA131114 MFW131110:MFW131114 MPS131110:MPS131114 MZO131110:MZO131114 NJK131110:NJK131114 NTG131110:NTG131114 ODC131110:ODC131114 OMY131110:OMY131114 OWU131110:OWU131114 PGQ131110:PGQ131114 PQM131110:PQM131114 QAI131110:QAI131114 QKE131110:QKE131114 QUA131110:QUA131114 RDW131110:RDW131114 RNS131110:RNS131114 RXO131110:RXO131114 SHK131110:SHK131114 SRG131110:SRG131114 TBC131110:TBC131114 TKY131110:TKY131114 TUU131110:TUU131114 UEQ131110:UEQ131114 UOM131110:UOM131114 UYI131110:UYI131114 VIE131110:VIE131114 VSA131110:VSA131114 WBW131110:WBW131114 WLS131110:WLS131114 WVO131110:WVO131114 F196646:F196650 JC196646:JC196650 SY196646:SY196650 ACU196646:ACU196650 AMQ196646:AMQ196650 AWM196646:AWM196650 BGI196646:BGI196650 BQE196646:BQE196650 CAA196646:CAA196650 CJW196646:CJW196650 CTS196646:CTS196650 DDO196646:DDO196650 DNK196646:DNK196650 DXG196646:DXG196650 EHC196646:EHC196650 EQY196646:EQY196650 FAU196646:FAU196650 FKQ196646:FKQ196650 FUM196646:FUM196650 GEI196646:GEI196650 GOE196646:GOE196650 GYA196646:GYA196650 HHW196646:HHW196650 HRS196646:HRS196650 IBO196646:IBO196650 ILK196646:ILK196650 IVG196646:IVG196650 JFC196646:JFC196650 JOY196646:JOY196650 JYU196646:JYU196650 KIQ196646:KIQ196650 KSM196646:KSM196650 LCI196646:LCI196650 LME196646:LME196650 LWA196646:LWA196650 MFW196646:MFW196650 MPS196646:MPS196650 MZO196646:MZO196650 NJK196646:NJK196650 NTG196646:NTG196650 ODC196646:ODC196650 OMY196646:OMY196650 OWU196646:OWU196650 PGQ196646:PGQ196650 PQM196646:PQM196650 QAI196646:QAI196650 QKE196646:QKE196650 QUA196646:QUA196650 RDW196646:RDW196650 RNS196646:RNS196650 RXO196646:RXO196650 SHK196646:SHK196650 SRG196646:SRG196650 TBC196646:TBC196650 TKY196646:TKY196650 TUU196646:TUU196650 UEQ196646:UEQ196650 UOM196646:UOM196650 UYI196646:UYI196650 VIE196646:VIE196650 VSA196646:VSA196650 WBW196646:WBW196650 WLS196646:WLS196650 WVO196646:WVO196650 F262182:F262186 JC262182:JC262186 SY262182:SY262186 ACU262182:ACU262186 AMQ262182:AMQ262186 AWM262182:AWM262186 BGI262182:BGI262186 BQE262182:BQE262186 CAA262182:CAA262186 CJW262182:CJW262186 CTS262182:CTS262186 DDO262182:DDO262186 DNK262182:DNK262186 DXG262182:DXG262186 EHC262182:EHC262186 EQY262182:EQY262186 FAU262182:FAU262186 FKQ262182:FKQ262186 FUM262182:FUM262186 GEI262182:GEI262186 GOE262182:GOE262186 GYA262182:GYA262186 HHW262182:HHW262186 HRS262182:HRS262186 IBO262182:IBO262186 ILK262182:ILK262186 IVG262182:IVG262186 JFC262182:JFC262186 JOY262182:JOY262186 JYU262182:JYU262186 KIQ262182:KIQ262186 KSM262182:KSM262186 LCI262182:LCI262186 LME262182:LME262186 LWA262182:LWA262186 MFW262182:MFW262186 MPS262182:MPS262186 MZO262182:MZO262186 NJK262182:NJK262186 NTG262182:NTG262186 ODC262182:ODC262186 OMY262182:OMY262186 OWU262182:OWU262186 PGQ262182:PGQ262186 PQM262182:PQM262186 QAI262182:QAI262186 QKE262182:QKE262186 QUA262182:QUA262186 RDW262182:RDW262186 RNS262182:RNS262186 RXO262182:RXO262186 SHK262182:SHK262186 SRG262182:SRG262186 TBC262182:TBC262186 TKY262182:TKY262186 TUU262182:TUU262186 UEQ262182:UEQ262186 UOM262182:UOM262186 UYI262182:UYI262186 VIE262182:VIE262186 VSA262182:VSA262186 WBW262182:WBW262186 WLS262182:WLS262186 WVO262182:WVO262186 F327718:F327722 JC327718:JC327722 SY327718:SY327722 ACU327718:ACU327722 AMQ327718:AMQ327722 AWM327718:AWM327722 BGI327718:BGI327722 BQE327718:BQE327722 CAA327718:CAA327722 CJW327718:CJW327722 CTS327718:CTS327722 DDO327718:DDO327722 DNK327718:DNK327722 DXG327718:DXG327722 EHC327718:EHC327722 EQY327718:EQY327722 FAU327718:FAU327722 FKQ327718:FKQ327722 FUM327718:FUM327722 GEI327718:GEI327722 GOE327718:GOE327722 GYA327718:GYA327722 HHW327718:HHW327722 HRS327718:HRS327722 IBO327718:IBO327722 ILK327718:ILK327722 IVG327718:IVG327722 JFC327718:JFC327722 JOY327718:JOY327722 JYU327718:JYU327722 KIQ327718:KIQ327722 KSM327718:KSM327722 LCI327718:LCI327722 LME327718:LME327722 LWA327718:LWA327722 MFW327718:MFW327722 MPS327718:MPS327722 MZO327718:MZO327722 NJK327718:NJK327722 NTG327718:NTG327722 ODC327718:ODC327722 OMY327718:OMY327722 OWU327718:OWU327722 PGQ327718:PGQ327722 PQM327718:PQM327722 QAI327718:QAI327722 QKE327718:QKE327722 QUA327718:QUA327722 RDW327718:RDW327722 RNS327718:RNS327722 RXO327718:RXO327722 SHK327718:SHK327722 SRG327718:SRG327722 TBC327718:TBC327722 TKY327718:TKY327722 TUU327718:TUU327722 UEQ327718:UEQ327722 UOM327718:UOM327722 UYI327718:UYI327722 VIE327718:VIE327722 VSA327718:VSA327722 WBW327718:WBW327722 WLS327718:WLS327722 WVO327718:WVO327722 F393254:F393258 JC393254:JC393258 SY393254:SY393258 ACU393254:ACU393258 AMQ393254:AMQ393258 AWM393254:AWM393258 BGI393254:BGI393258 BQE393254:BQE393258 CAA393254:CAA393258 CJW393254:CJW393258 CTS393254:CTS393258 DDO393254:DDO393258 DNK393254:DNK393258 DXG393254:DXG393258 EHC393254:EHC393258 EQY393254:EQY393258 FAU393254:FAU393258 FKQ393254:FKQ393258 FUM393254:FUM393258 GEI393254:GEI393258 GOE393254:GOE393258 GYA393254:GYA393258 HHW393254:HHW393258 HRS393254:HRS393258 IBO393254:IBO393258 ILK393254:ILK393258 IVG393254:IVG393258 JFC393254:JFC393258 JOY393254:JOY393258 JYU393254:JYU393258 KIQ393254:KIQ393258 KSM393254:KSM393258 LCI393254:LCI393258 LME393254:LME393258 LWA393254:LWA393258 MFW393254:MFW393258 MPS393254:MPS393258 MZO393254:MZO393258 NJK393254:NJK393258 NTG393254:NTG393258 ODC393254:ODC393258 OMY393254:OMY393258 OWU393254:OWU393258 PGQ393254:PGQ393258 PQM393254:PQM393258 QAI393254:QAI393258 QKE393254:QKE393258 QUA393254:QUA393258 RDW393254:RDW393258 RNS393254:RNS393258 RXO393254:RXO393258 SHK393254:SHK393258 SRG393254:SRG393258 TBC393254:TBC393258 TKY393254:TKY393258 TUU393254:TUU393258 UEQ393254:UEQ393258 UOM393254:UOM393258 UYI393254:UYI393258 VIE393254:VIE393258 VSA393254:VSA393258 WBW393254:WBW393258 WLS393254:WLS393258 WVO393254:WVO393258 F458790:F458794 JC458790:JC458794 SY458790:SY458794 ACU458790:ACU458794 AMQ458790:AMQ458794 AWM458790:AWM458794 BGI458790:BGI458794 BQE458790:BQE458794 CAA458790:CAA458794 CJW458790:CJW458794 CTS458790:CTS458794 DDO458790:DDO458794 DNK458790:DNK458794 DXG458790:DXG458794 EHC458790:EHC458794 EQY458790:EQY458794 FAU458790:FAU458794 FKQ458790:FKQ458794 FUM458790:FUM458794 GEI458790:GEI458794 GOE458790:GOE458794 GYA458790:GYA458794 HHW458790:HHW458794 HRS458790:HRS458794 IBO458790:IBO458794 ILK458790:ILK458794 IVG458790:IVG458794 JFC458790:JFC458794 JOY458790:JOY458794 JYU458790:JYU458794 KIQ458790:KIQ458794 KSM458790:KSM458794 LCI458790:LCI458794 LME458790:LME458794 LWA458790:LWA458794 MFW458790:MFW458794 MPS458790:MPS458794 MZO458790:MZO458794 NJK458790:NJK458794 NTG458790:NTG458794 ODC458790:ODC458794 OMY458790:OMY458794 OWU458790:OWU458794 PGQ458790:PGQ458794 PQM458790:PQM458794 QAI458790:QAI458794 QKE458790:QKE458794 QUA458790:QUA458794 RDW458790:RDW458794 RNS458790:RNS458794 RXO458790:RXO458794 SHK458790:SHK458794 SRG458790:SRG458794 TBC458790:TBC458794 TKY458790:TKY458794 TUU458790:TUU458794 UEQ458790:UEQ458794 UOM458790:UOM458794 UYI458790:UYI458794 VIE458790:VIE458794 VSA458790:VSA458794 WBW458790:WBW458794 WLS458790:WLS458794 WVO458790:WVO458794 F524326:F524330 JC524326:JC524330 SY524326:SY524330 ACU524326:ACU524330 AMQ524326:AMQ524330 AWM524326:AWM524330 BGI524326:BGI524330 BQE524326:BQE524330 CAA524326:CAA524330 CJW524326:CJW524330 CTS524326:CTS524330 DDO524326:DDO524330 DNK524326:DNK524330 DXG524326:DXG524330 EHC524326:EHC524330 EQY524326:EQY524330 FAU524326:FAU524330 FKQ524326:FKQ524330 FUM524326:FUM524330 GEI524326:GEI524330 GOE524326:GOE524330 GYA524326:GYA524330 HHW524326:HHW524330 HRS524326:HRS524330 IBO524326:IBO524330 ILK524326:ILK524330 IVG524326:IVG524330 JFC524326:JFC524330 JOY524326:JOY524330 JYU524326:JYU524330 KIQ524326:KIQ524330 KSM524326:KSM524330 LCI524326:LCI524330 LME524326:LME524330 LWA524326:LWA524330 MFW524326:MFW524330 MPS524326:MPS524330 MZO524326:MZO524330 NJK524326:NJK524330 NTG524326:NTG524330 ODC524326:ODC524330 OMY524326:OMY524330 OWU524326:OWU524330 PGQ524326:PGQ524330 PQM524326:PQM524330 QAI524326:QAI524330 QKE524326:QKE524330 QUA524326:QUA524330 RDW524326:RDW524330 RNS524326:RNS524330 RXO524326:RXO524330 SHK524326:SHK524330 SRG524326:SRG524330 TBC524326:TBC524330 TKY524326:TKY524330 TUU524326:TUU524330 UEQ524326:UEQ524330 UOM524326:UOM524330 UYI524326:UYI524330 VIE524326:VIE524330 VSA524326:VSA524330 WBW524326:WBW524330 WLS524326:WLS524330 WVO524326:WVO524330 F589862:F589866 JC589862:JC589866 SY589862:SY589866 ACU589862:ACU589866 AMQ589862:AMQ589866 AWM589862:AWM589866 BGI589862:BGI589866 BQE589862:BQE589866 CAA589862:CAA589866 CJW589862:CJW589866 CTS589862:CTS589866 DDO589862:DDO589866 DNK589862:DNK589866 DXG589862:DXG589866 EHC589862:EHC589866 EQY589862:EQY589866 FAU589862:FAU589866 FKQ589862:FKQ589866 FUM589862:FUM589866 GEI589862:GEI589866 GOE589862:GOE589866 GYA589862:GYA589866 HHW589862:HHW589866 HRS589862:HRS589866 IBO589862:IBO589866 ILK589862:ILK589866 IVG589862:IVG589866 JFC589862:JFC589866 JOY589862:JOY589866 JYU589862:JYU589866 KIQ589862:KIQ589866 KSM589862:KSM589866 LCI589862:LCI589866 LME589862:LME589866 LWA589862:LWA589866 MFW589862:MFW589866 MPS589862:MPS589866 MZO589862:MZO589866 NJK589862:NJK589866 NTG589862:NTG589866 ODC589862:ODC589866 OMY589862:OMY589866 OWU589862:OWU589866 PGQ589862:PGQ589866 PQM589862:PQM589866 QAI589862:QAI589866 QKE589862:QKE589866 QUA589862:QUA589866 RDW589862:RDW589866 RNS589862:RNS589866 RXO589862:RXO589866 SHK589862:SHK589866 SRG589862:SRG589866 TBC589862:TBC589866 TKY589862:TKY589866 TUU589862:TUU589866 UEQ589862:UEQ589866 UOM589862:UOM589866 UYI589862:UYI589866 VIE589862:VIE589866 VSA589862:VSA589866 WBW589862:WBW589866 WLS589862:WLS589866 WVO589862:WVO589866 F655398:F655402 JC655398:JC655402 SY655398:SY655402 ACU655398:ACU655402 AMQ655398:AMQ655402 AWM655398:AWM655402 BGI655398:BGI655402 BQE655398:BQE655402 CAA655398:CAA655402 CJW655398:CJW655402 CTS655398:CTS655402 DDO655398:DDO655402 DNK655398:DNK655402 DXG655398:DXG655402 EHC655398:EHC655402 EQY655398:EQY655402 FAU655398:FAU655402 FKQ655398:FKQ655402 FUM655398:FUM655402 GEI655398:GEI655402 GOE655398:GOE655402 GYA655398:GYA655402 HHW655398:HHW655402 HRS655398:HRS655402 IBO655398:IBO655402 ILK655398:ILK655402 IVG655398:IVG655402 JFC655398:JFC655402 JOY655398:JOY655402 JYU655398:JYU655402 KIQ655398:KIQ655402 KSM655398:KSM655402 LCI655398:LCI655402 LME655398:LME655402 LWA655398:LWA655402 MFW655398:MFW655402 MPS655398:MPS655402 MZO655398:MZO655402 NJK655398:NJK655402 NTG655398:NTG655402 ODC655398:ODC655402 OMY655398:OMY655402 OWU655398:OWU655402 PGQ655398:PGQ655402 PQM655398:PQM655402 QAI655398:QAI655402 QKE655398:QKE655402 QUA655398:QUA655402 RDW655398:RDW655402 RNS655398:RNS655402 RXO655398:RXO655402 SHK655398:SHK655402 SRG655398:SRG655402 TBC655398:TBC655402 TKY655398:TKY655402 TUU655398:TUU655402 UEQ655398:UEQ655402 UOM655398:UOM655402 UYI655398:UYI655402 VIE655398:VIE655402 VSA655398:VSA655402 WBW655398:WBW655402 WLS655398:WLS655402 WVO655398:WVO655402 F720934:F720938 JC720934:JC720938 SY720934:SY720938 ACU720934:ACU720938 AMQ720934:AMQ720938 AWM720934:AWM720938 BGI720934:BGI720938 BQE720934:BQE720938 CAA720934:CAA720938 CJW720934:CJW720938 CTS720934:CTS720938 DDO720934:DDO720938 DNK720934:DNK720938 DXG720934:DXG720938 EHC720934:EHC720938 EQY720934:EQY720938 FAU720934:FAU720938 FKQ720934:FKQ720938 FUM720934:FUM720938 GEI720934:GEI720938 GOE720934:GOE720938 GYA720934:GYA720938 HHW720934:HHW720938 HRS720934:HRS720938 IBO720934:IBO720938 ILK720934:ILK720938 IVG720934:IVG720938 JFC720934:JFC720938 JOY720934:JOY720938 JYU720934:JYU720938 KIQ720934:KIQ720938 KSM720934:KSM720938 LCI720934:LCI720938 LME720934:LME720938 LWA720934:LWA720938 MFW720934:MFW720938 MPS720934:MPS720938 MZO720934:MZO720938 NJK720934:NJK720938 NTG720934:NTG720938 ODC720934:ODC720938 OMY720934:OMY720938 OWU720934:OWU720938 PGQ720934:PGQ720938 PQM720934:PQM720938 QAI720934:QAI720938 QKE720934:QKE720938 QUA720934:QUA720938 RDW720934:RDW720938 RNS720934:RNS720938 RXO720934:RXO720938 SHK720934:SHK720938 SRG720934:SRG720938 TBC720934:TBC720938 TKY720934:TKY720938 TUU720934:TUU720938 UEQ720934:UEQ720938 UOM720934:UOM720938 UYI720934:UYI720938 VIE720934:VIE720938 VSA720934:VSA720938 WBW720934:WBW720938 WLS720934:WLS720938 WVO720934:WVO720938 F786470:F786474 JC786470:JC786474 SY786470:SY786474 ACU786470:ACU786474 AMQ786470:AMQ786474 AWM786470:AWM786474 BGI786470:BGI786474 BQE786470:BQE786474 CAA786470:CAA786474 CJW786470:CJW786474 CTS786470:CTS786474 DDO786470:DDO786474 DNK786470:DNK786474 DXG786470:DXG786474 EHC786470:EHC786474 EQY786470:EQY786474 FAU786470:FAU786474 FKQ786470:FKQ786474 FUM786470:FUM786474 GEI786470:GEI786474 GOE786470:GOE786474 GYA786470:GYA786474 HHW786470:HHW786474 HRS786470:HRS786474 IBO786470:IBO786474 ILK786470:ILK786474 IVG786470:IVG786474 JFC786470:JFC786474 JOY786470:JOY786474 JYU786470:JYU786474 KIQ786470:KIQ786474 KSM786470:KSM786474 LCI786470:LCI786474 LME786470:LME786474 LWA786470:LWA786474 MFW786470:MFW786474 MPS786470:MPS786474 MZO786470:MZO786474 NJK786470:NJK786474 NTG786470:NTG786474 ODC786470:ODC786474 OMY786470:OMY786474 OWU786470:OWU786474 PGQ786470:PGQ786474 PQM786470:PQM786474 QAI786470:QAI786474 QKE786470:QKE786474 QUA786470:QUA786474 RDW786470:RDW786474 RNS786470:RNS786474 RXO786470:RXO786474 SHK786470:SHK786474 SRG786470:SRG786474 TBC786470:TBC786474 TKY786470:TKY786474 TUU786470:TUU786474 UEQ786470:UEQ786474 UOM786470:UOM786474 UYI786470:UYI786474 VIE786470:VIE786474 VSA786470:VSA786474 WBW786470:WBW786474 WLS786470:WLS786474 WVO786470:WVO786474 F852006:F852010 JC852006:JC852010 SY852006:SY852010 ACU852006:ACU852010 AMQ852006:AMQ852010 AWM852006:AWM852010 BGI852006:BGI852010 BQE852006:BQE852010 CAA852006:CAA852010 CJW852006:CJW852010 CTS852006:CTS852010 DDO852006:DDO852010 DNK852006:DNK852010 DXG852006:DXG852010 EHC852006:EHC852010 EQY852006:EQY852010 FAU852006:FAU852010 FKQ852006:FKQ852010 FUM852006:FUM852010 GEI852006:GEI852010 GOE852006:GOE852010 GYA852006:GYA852010 HHW852006:HHW852010 HRS852006:HRS852010 IBO852006:IBO852010 ILK852006:ILK852010 IVG852006:IVG852010 JFC852006:JFC852010 JOY852006:JOY852010 JYU852006:JYU852010 KIQ852006:KIQ852010 KSM852006:KSM852010 LCI852006:LCI852010 LME852006:LME852010 LWA852006:LWA852010 MFW852006:MFW852010 MPS852006:MPS852010 MZO852006:MZO852010 NJK852006:NJK852010 NTG852006:NTG852010 ODC852006:ODC852010 OMY852006:OMY852010 OWU852006:OWU852010 PGQ852006:PGQ852010 PQM852006:PQM852010 QAI852006:QAI852010 QKE852006:QKE852010 QUA852006:QUA852010 RDW852006:RDW852010 RNS852006:RNS852010 RXO852006:RXO852010 SHK852006:SHK852010 SRG852006:SRG852010 TBC852006:TBC852010 TKY852006:TKY852010 TUU852006:TUU852010 UEQ852006:UEQ852010 UOM852006:UOM852010 UYI852006:UYI852010 VIE852006:VIE852010 VSA852006:VSA852010 WBW852006:WBW852010 WLS852006:WLS852010 WVO852006:WVO852010 F917542:F917546 JC917542:JC917546 SY917542:SY917546 ACU917542:ACU917546 AMQ917542:AMQ917546 AWM917542:AWM917546 BGI917542:BGI917546 BQE917542:BQE917546 CAA917542:CAA917546 CJW917542:CJW917546 CTS917542:CTS917546 DDO917542:DDO917546 DNK917542:DNK917546 DXG917542:DXG917546 EHC917542:EHC917546 EQY917542:EQY917546 FAU917542:FAU917546 FKQ917542:FKQ917546 FUM917542:FUM917546 GEI917542:GEI917546 GOE917542:GOE917546 GYA917542:GYA917546 HHW917542:HHW917546 HRS917542:HRS917546 IBO917542:IBO917546 ILK917542:ILK917546 IVG917542:IVG917546 JFC917542:JFC917546 JOY917542:JOY917546 JYU917542:JYU917546 KIQ917542:KIQ917546 KSM917542:KSM917546 LCI917542:LCI917546 LME917542:LME917546 LWA917542:LWA917546 MFW917542:MFW917546 MPS917542:MPS917546 MZO917542:MZO917546 NJK917542:NJK917546 NTG917542:NTG917546 ODC917542:ODC917546 OMY917542:OMY917546 OWU917542:OWU917546 PGQ917542:PGQ917546 PQM917542:PQM917546 QAI917542:QAI917546 QKE917542:QKE917546 QUA917542:QUA917546 RDW917542:RDW917546 RNS917542:RNS917546 RXO917542:RXO917546 SHK917542:SHK917546 SRG917542:SRG917546 TBC917542:TBC917546 TKY917542:TKY917546 TUU917542:TUU917546 UEQ917542:UEQ917546 UOM917542:UOM917546 UYI917542:UYI917546 VIE917542:VIE917546 VSA917542:VSA917546 WBW917542:WBW917546 WLS917542:WLS917546 WVO917542:WVO917546 F983078:F983082 JC983078:JC983082 SY983078:SY983082 ACU983078:ACU983082 AMQ983078:AMQ983082 AWM983078:AWM983082 BGI983078:BGI983082 BQE983078:BQE983082 CAA983078:CAA983082 CJW983078:CJW983082 CTS983078:CTS983082 DDO983078:DDO983082 DNK983078:DNK983082 DXG983078:DXG983082 EHC983078:EHC983082 EQY983078:EQY983082 FAU983078:FAU983082 FKQ983078:FKQ983082 FUM983078:FUM983082 GEI983078:GEI983082 GOE983078:GOE983082 GYA983078:GYA983082 HHW983078:HHW983082 HRS983078:HRS983082 IBO983078:IBO983082 ILK983078:ILK983082 IVG983078:IVG983082 JFC983078:JFC983082 JOY983078:JOY983082 JYU983078:JYU983082 KIQ983078:KIQ983082 KSM983078:KSM983082 LCI983078:LCI983082 LME983078:LME983082 LWA983078:LWA983082 MFW983078:MFW983082 MPS983078:MPS983082 MZO983078:MZO983082 NJK983078:NJK983082 NTG983078:NTG983082 ODC983078:ODC983082 OMY983078:OMY983082 OWU983078:OWU983082 PGQ983078:PGQ983082 PQM983078:PQM983082 QAI983078:QAI983082 QKE983078:QKE983082 QUA983078:QUA983082 RDW983078:RDW983082 RNS983078:RNS983082 RXO983078:RXO983082 SHK983078:SHK983082 SRG983078:SRG983082 TBC983078:TBC983082 TKY983078:TKY983082 TUU983078:TUU983082 UEQ983078:UEQ983082 UOM983078:UOM983082 UYI983078:UYI983082 VIE983078:VIE983082 VSA983078:VSA983082 WBW983078:WBW983082 WLS983078:WLS983082 WVO983078:WVO983082 F22:F26 JC22:JC26 SY22:SY26 ACU22:ACU26 AMQ22:AMQ26 AWM22:AWM26 BGI22:BGI26 BQE22:BQE26 CAA22:CAA26 CJW22:CJW26 CTS22:CTS26 DDO22:DDO26 DNK22:DNK26 DXG22:DXG26 EHC22:EHC26 EQY22:EQY26 FAU22:FAU26 FKQ22:FKQ26 FUM22:FUM26 GEI22:GEI26 GOE22:GOE26 GYA22:GYA26 HHW22:HHW26 HRS22:HRS26 IBO22:IBO26 ILK22:ILK26 IVG22:IVG26 JFC22:JFC26 JOY22:JOY26 JYU22:JYU26 KIQ22:KIQ26 KSM22:KSM26 LCI22:LCI26 LME22:LME26 LWA22:LWA26 MFW22:MFW26 MPS22:MPS26 MZO22:MZO26 NJK22:NJK26 NTG22:NTG26 ODC22:ODC26 OMY22:OMY26 OWU22:OWU26 PGQ22:PGQ26 PQM22:PQM26 QAI22:QAI26 QKE22:QKE26 QUA22:QUA26 RDW22:RDW26 RNS22:RNS26 RXO22:RXO26 SHK22:SHK26 SRG22:SRG26 TBC22:TBC26 TKY22:TKY26 TUU22:TUU26 UEQ22:UEQ26 UOM22:UOM26 UYI22:UYI26 VIE22:VIE26 VSA22:VSA26 WBW22:WBW26 WLS22:WLS26 WVO22:WVO26 F65558:F65562 JC65558:JC65562 SY65558:SY65562 ACU65558:ACU65562 AMQ65558:AMQ65562 AWM65558:AWM65562 BGI65558:BGI65562 BQE65558:BQE65562 CAA65558:CAA65562 CJW65558:CJW65562 CTS65558:CTS65562 DDO65558:DDO65562 DNK65558:DNK65562 DXG65558:DXG65562 EHC65558:EHC65562 EQY65558:EQY65562 FAU65558:FAU65562 FKQ65558:FKQ65562 FUM65558:FUM65562 GEI65558:GEI65562 GOE65558:GOE65562 GYA65558:GYA65562 HHW65558:HHW65562 HRS65558:HRS65562 IBO65558:IBO65562 ILK65558:ILK65562 IVG65558:IVG65562 JFC65558:JFC65562 JOY65558:JOY65562 JYU65558:JYU65562 KIQ65558:KIQ65562 KSM65558:KSM65562 LCI65558:LCI65562 LME65558:LME65562 LWA65558:LWA65562 MFW65558:MFW65562 MPS65558:MPS65562 MZO65558:MZO65562 NJK65558:NJK65562 NTG65558:NTG65562 ODC65558:ODC65562 OMY65558:OMY65562 OWU65558:OWU65562 PGQ65558:PGQ65562 PQM65558:PQM65562 QAI65558:QAI65562 QKE65558:QKE65562 QUA65558:QUA65562 RDW65558:RDW65562 RNS65558:RNS65562 RXO65558:RXO65562 SHK65558:SHK65562 SRG65558:SRG65562 TBC65558:TBC65562 TKY65558:TKY65562 TUU65558:TUU65562 UEQ65558:UEQ65562 UOM65558:UOM65562 UYI65558:UYI65562 VIE65558:VIE65562 VSA65558:VSA65562 WBW65558:WBW65562 WLS65558:WLS65562 WVO65558:WVO65562 F131094:F131098 JC131094:JC131098 SY131094:SY131098 ACU131094:ACU131098 AMQ131094:AMQ131098 AWM131094:AWM131098 BGI131094:BGI131098 BQE131094:BQE131098 CAA131094:CAA131098 CJW131094:CJW131098 CTS131094:CTS131098 DDO131094:DDO131098 DNK131094:DNK131098 DXG131094:DXG131098 EHC131094:EHC131098 EQY131094:EQY131098 FAU131094:FAU131098 FKQ131094:FKQ131098 FUM131094:FUM131098 GEI131094:GEI131098 GOE131094:GOE131098 GYA131094:GYA131098 HHW131094:HHW131098 HRS131094:HRS131098 IBO131094:IBO131098 ILK131094:ILK131098 IVG131094:IVG131098 JFC131094:JFC131098 JOY131094:JOY131098 JYU131094:JYU131098 KIQ131094:KIQ131098 KSM131094:KSM131098 LCI131094:LCI131098 LME131094:LME131098 LWA131094:LWA131098 MFW131094:MFW131098 MPS131094:MPS131098 MZO131094:MZO131098 NJK131094:NJK131098 NTG131094:NTG131098 ODC131094:ODC131098 OMY131094:OMY131098 OWU131094:OWU131098 PGQ131094:PGQ131098 PQM131094:PQM131098 QAI131094:QAI131098 QKE131094:QKE131098 QUA131094:QUA131098 RDW131094:RDW131098 RNS131094:RNS131098 RXO131094:RXO131098 SHK131094:SHK131098 SRG131094:SRG131098 TBC131094:TBC131098 TKY131094:TKY131098 TUU131094:TUU131098 UEQ131094:UEQ131098 UOM131094:UOM131098 UYI131094:UYI131098 VIE131094:VIE131098 VSA131094:VSA131098 WBW131094:WBW131098 WLS131094:WLS131098 WVO131094:WVO131098 F196630:F196634 JC196630:JC196634 SY196630:SY196634 ACU196630:ACU196634 AMQ196630:AMQ196634 AWM196630:AWM196634 BGI196630:BGI196634 BQE196630:BQE196634 CAA196630:CAA196634 CJW196630:CJW196634 CTS196630:CTS196634 DDO196630:DDO196634 DNK196630:DNK196634 DXG196630:DXG196634 EHC196630:EHC196634 EQY196630:EQY196634 FAU196630:FAU196634 FKQ196630:FKQ196634 FUM196630:FUM196634 GEI196630:GEI196634 GOE196630:GOE196634 GYA196630:GYA196634 HHW196630:HHW196634 HRS196630:HRS196634 IBO196630:IBO196634 ILK196630:ILK196634 IVG196630:IVG196634 JFC196630:JFC196634 JOY196630:JOY196634 JYU196630:JYU196634 KIQ196630:KIQ196634 KSM196630:KSM196634 LCI196630:LCI196634 LME196630:LME196634 LWA196630:LWA196634 MFW196630:MFW196634 MPS196630:MPS196634 MZO196630:MZO196634 NJK196630:NJK196634 NTG196630:NTG196634 ODC196630:ODC196634 OMY196630:OMY196634 OWU196630:OWU196634 PGQ196630:PGQ196634 PQM196630:PQM196634 QAI196630:QAI196634 QKE196630:QKE196634 QUA196630:QUA196634 RDW196630:RDW196634 RNS196630:RNS196634 RXO196630:RXO196634 SHK196630:SHK196634 SRG196630:SRG196634 TBC196630:TBC196634 TKY196630:TKY196634 TUU196630:TUU196634 UEQ196630:UEQ196634 UOM196630:UOM196634 UYI196630:UYI196634 VIE196630:VIE196634 VSA196630:VSA196634 WBW196630:WBW196634 WLS196630:WLS196634 WVO196630:WVO196634 F262166:F262170 JC262166:JC262170 SY262166:SY262170 ACU262166:ACU262170 AMQ262166:AMQ262170 AWM262166:AWM262170 BGI262166:BGI262170 BQE262166:BQE262170 CAA262166:CAA262170 CJW262166:CJW262170 CTS262166:CTS262170 DDO262166:DDO262170 DNK262166:DNK262170 DXG262166:DXG262170 EHC262166:EHC262170 EQY262166:EQY262170 FAU262166:FAU262170 FKQ262166:FKQ262170 FUM262166:FUM262170 GEI262166:GEI262170 GOE262166:GOE262170 GYA262166:GYA262170 HHW262166:HHW262170 HRS262166:HRS262170 IBO262166:IBO262170 ILK262166:ILK262170 IVG262166:IVG262170 JFC262166:JFC262170 JOY262166:JOY262170 JYU262166:JYU262170 KIQ262166:KIQ262170 KSM262166:KSM262170 LCI262166:LCI262170 LME262166:LME262170 LWA262166:LWA262170 MFW262166:MFW262170 MPS262166:MPS262170 MZO262166:MZO262170 NJK262166:NJK262170 NTG262166:NTG262170 ODC262166:ODC262170 OMY262166:OMY262170 OWU262166:OWU262170 PGQ262166:PGQ262170 PQM262166:PQM262170 QAI262166:QAI262170 QKE262166:QKE262170 QUA262166:QUA262170 RDW262166:RDW262170 RNS262166:RNS262170 RXO262166:RXO262170 SHK262166:SHK262170 SRG262166:SRG262170 TBC262166:TBC262170 TKY262166:TKY262170 TUU262166:TUU262170 UEQ262166:UEQ262170 UOM262166:UOM262170 UYI262166:UYI262170 VIE262166:VIE262170 VSA262166:VSA262170 WBW262166:WBW262170 WLS262166:WLS262170 WVO262166:WVO262170 F327702:F327706 JC327702:JC327706 SY327702:SY327706 ACU327702:ACU327706 AMQ327702:AMQ327706 AWM327702:AWM327706 BGI327702:BGI327706 BQE327702:BQE327706 CAA327702:CAA327706 CJW327702:CJW327706 CTS327702:CTS327706 DDO327702:DDO327706 DNK327702:DNK327706 DXG327702:DXG327706 EHC327702:EHC327706 EQY327702:EQY327706 FAU327702:FAU327706 FKQ327702:FKQ327706 FUM327702:FUM327706 GEI327702:GEI327706 GOE327702:GOE327706 GYA327702:GYA327706 HHW327702:HHW327706 HRS327702:HRS327706 IBO327702:IBO327706 ILK327702:ILK327706 IVG327702:IVG327706 JFC327702:JFC327706 JOY327702:JOY327706 JYU327702:JYU327706 KIQ327702:KIQ327706 KSM327702:KSM327706 LCI327702:LCI327706 LME327702:LME327706 LWA327702:LWA327706 MFW327702:MFW327706 MPS327702:MPS327706 MZO327702:MZO327706 NJK327702:NJK327706 NTG327702:NTG327706 ODC327702:ODC327706 OMY327702:OMY327706 OWU327702:OWU327706 PGQ327702:PGQ327706 PQM327702:PQM327706 QAI327702:QAI327706 QKE327702:QKE327706 QUA327702:QUA327706 RDW327702:RDW327706 RNS327702:RNS327706 RXO327702:RXO327706 SHK327702:SHK327706 SRG327702:SRG327706 TBC327702:TBC327706 TKY327702:TKY327706 TUU327702:TUU327706 UEQ327702:UEQ327706 UOM327702:UOM327706 UYI327702:UYI327706 VIE327702:VIE327706 VSA327702:VSA327706 WBW327702:WBW327706 WLS327702:WLS327706 WVO327702:WVO327706 F393238:F393242 JC393238:JC393242 SY393238:SY393242 ACU393238:ACU393242 AMQ393238:AMQ393242 AWM393238:AWM393242 BGI393238:BGI393242 BQE393238:BQE393242 CAA393238:CAA393242 CJW393238:CJW393242 CTS393238:CTS393242 DDO393238:DDO393242 DNK393238:DNK393242 DXG393238:DXG393242 EHC393238:EHC393242 EQY393238:EQY393242 FAU393238:FAU393242 FKQ393238:FKQ393242 FUM393238:FUM393242 GEI393238:GEI393242 GOE393238:GOE393242 GYA393238:GYA393242 HHW393238:HHW393242 HRS393238:HRS393242 IBO393238:IBO393242 ILK393238:ILK393242 IVG393238:IVG393242 JFC393238:JFC393242 JOY393238:JOY393242 JYU393238:JYU393242 KIQ393238:KIQ393242 KSM393238:KSM393242 LCI393238:LCI393242 LME393238:LME393242 LWA393238:LWA393242 MFW393238:MFW393242 MPS393238:MPS393242 MZO393238:MZO393242 NJK393238:NJK393242 NTG393238:NTG393242 ODC393238:ODC393242 OMY393238:OMY393242 OWU393238:OWU393242 PGQ393238:PGQ393242 PQM393238:PQM393242 QAI393238:QAI393242 QKE393238:QKE393242 QUA393238:QUA393242 RDW393238:RDW393242 RNS393238:RNS393242 RXO393238:RXO393242 SHK393238:SHK393242 SRG393238:SRG393242 TBC393238:TBC393242 TKY393238:TKY393242 TUU393238:TUU393242 UEQ393238:UEQ393242 UOM393238:UOM393242 UYI393238:UYI393242 VIE393238:VIE393242 VSA393238:VSA393242 WBW393238:WBW393242 WLS393238:WLS393242 WVO393238:WVO393242 F458774:F458778 JC458774:JC458778 SY458774:SY458778 ACU458774:ACU458778 AMQ458774:AMQ458778 AWM458774:AWM458778 BGI458774:BGI458778 BQE458774:BQE458778 CAA458774:CAA458778 CJW458774:CJW458778 CTS458774:CTS458778 DDO458774:DDO458778 DNK458774:DNK458778 DXG458774:DXG458778 EHC458774:EHC458778 EQY458774:EQY458778 FAU458774:FAU458778 FKQ458774:FKQ458778 FUM458774:FUM458778 GEI458774:GEI458778 GOE458774:GOE458778 GYA458774:GYA458778 HHW458774:HHW458778 HRS458774:HRS458778 IBO458774:IBO458778 ILK458774:ILK458778 IVG458774:IVG458778 JFC458774:JFC458778 JOY458774:JOY458778 JYU458774:JYU458778 KIQ458774:KIQ458778 KSM458774:KSM458778 LCI458774:LCI458778 LME458774:LME458778 LWA458774:LWA458778 MFW458774:MFW458778 MPS458774:MPS458778 MZO458774:MZO458778 NJK458774:NJK458778 NTG458774:NTG458778 ODC458774:ODC458778 OMY458774:OMY458778 OWU458774:OWU458778 PGQ458774:PGQ458778 PQM458774:PQM458778 QAI458774:QAI458778 QKE458774:QKE458778 QUA458774:QUA458778 RDW458774:RDW458778 RNS458774:RNS458778 RXO458774:RXO458778 SHK458774:SHK458778 SRG458774:SRG458778 TBC458774:TBC458778 TKY458774:TKY458778 TUU458774:TUU458778 UEQ458774:UEQ458778 UOM458774:UOM458778 UYI458774:UYI458778 VIE458774:VIE458778 VSA458774:VSA458778 WBW458774:WBW458778 WLS458774:WLS458778 WVO458774:WVO458778 F524310:F524314 JC524310:JC524314 SY524310:SY524314 ACU524310:ACU524314 AMQ524310:AMQ524314 AWM524310:AWM524314 BGI524310:BGI524314 BQE524310:BQE524314 CAA524310:CAA524314 CJW524310:CJW524314 CTS524310:CTS524314 DDO524310:DDO524314 DNK524310:DNK524314 DXG524310:DXG524314 EHC524310:EHC524314 EQY524310:EQY524314 FAU524310:FAU524314 FKQ524310:FKQ524314 FUM524310:FUM524314 GEI524310:GEI524314 GOE524310:GOE524314 GYA524310:GYA524314 HHW524310:HHW524314 HRS524310:HRS524314 IBO524310:IBO524314 ILK524310:ILK524314 IVG524310:IVG524314 JFC524310:JFC524314 JOY524310:JOY524314 JYU524310:JYU524314 KIQ524310:KIQ524314 KSM524310:KSM524314 LCI524310:LCI524314 LME524310:LME524314 LWA524310:LWA524314 MFW524310:MFW524314 MPS524310:MPS524314 MZO524310:MZO524314 NJK524310:NJK524314 NTG524310:NTG524314 ODC524310:ODC524314 OMY524310:OMY524314 OWU524310:OWU524314 PGQ524310:PGQ524314 PQM524310:PQM524314 QAI524310:QAI524314 QKE524310:QKE524314 QUA524310:QUA524314 RDW524310:RDW524314 RNS524310:RNS524314 RXO524310:RXO524314 SHK524310:SHK524314 SRG524310:SRG524314 TBC524310:TBC524314 TKY524310:TKY524314 TUU524310:TUU524314 UEQ524310:UEQ524314 UOM524310:UOM524314 UYI524310:UYI524314 VIE524310:VIE524314 VSA524310:VSA524314 WBW524310:WBW524314 WLS524310:WLS524314 WVO524310:WVO524314 F589846:F589850 JC589846:JC589850 SY589846:SY589850 ACU589846:ACU589850 AMQ589846:AMQ589850 AWM589846:AWM589850 BGI589846:BGI589850 BQE589846:BQE589850 CAA589846:CAA589850 CJW589846:CJW589850 CTS589846:CTS589850 DDO589846:DDO589850 DNK589846:DNK589850 DXG589846:DXG589850 EHC589846:EHC589850 EQY589846:EQY589850 FAU589846:FAU589850 FKQ589846:FKQ589850 FUM589846:FUM589850 GEI589846:GEI589850 GOE589846:GOE589850 GYA589846:GYA589850 HHW589846:HHW589850 HRS589846:HRS589850 IBO589846:IBO589850 ILK589846:ILK589850 IVG589846:IVG589850 JFC589846:JFC589850 JOY589846:JOY589850 JYU589846:JYU589850 KIQ589846:KIQ589850 KSM589846:KSM589850 LCI589846:LCI589850 LME589846:LME589850 LWA589846:LWA589850 MFW589846:MFW589850 MPS589846:MPS589850 MZO589846:MZO589850 NJK589846:NJK589850 NTG589846:NTG589850 ODC589846:ODC589850 OMY589846:OMY589850 OWU589846:OWU589850 PGQ589846:PGQ589850 PQM589846:PQM589850 QAI589846:QAI589850 QKE589846:QKE589850 QUA589846:QUA589850 RDW589846:RDW589850 RNS589846:RNS589850 RXO589846:RXO589850 SHK589846:SHK589850 SRG589846:SRG589850 TBC589846:TBC589850 TKY589846:TKY589850 TUU589846:TUU589850 UEQ589846:UEQ589850 UOM589846:UOM589850 UYI589846:UYI589850 VIE589846:VIE589850 VSA589846:VSA589850 WBW589846:WBW589850 WLS589846:WLS589850 WVO589846:WVO589850 F655382:F655386 JC655382:JC655386 SY655382:SY655386 ACU655382:ACU655386 AMQ655382:AMQ655386 AWM655382:AWM655386 BGI655382:BGI655386 BQE655382:BQE655386 CAA655382:CAA655386 CJW655382:CJW655386 CTS655382:CTS655386 DDO655382:DDO655386 DNK655382:DNK655386 DXG655382:DXG655386 EHC655382:EHC655386 EQY655382:EQY655386 FAU655382:FAU655386 FKQ655382:FKQ655386 FUM655382:FUM655386 GEI655382:GEI655386 GOE655382:GOE655386 GYA655382:GYA655386 HHW655382:HHW655386 HRS655382:HRS655386 IBO655382:IBO655386 ILK655382:ILK655386 IVG655382:IVG655386 JFC655382:JFC655386 JOY655382:JOY655386 JYU655382:JYU655386 KIQ655382:KIQ655386 KSM655382:KSM655386 LCI655382:LCI655386 LME655382:LME655386 LWA655382:LWA655386 MFW655382:MFW655386 MPS655382:MPS655386 MZO655382:MZO655386 NJK655382:NJK655386 NTG655382:NTG655386 ODC655382:ODC655386 OMY655382:OMY655386 OWU655382:OWU655386 PGQ655382:PGQ655386 PQM655382:PQM655386 QAI655382:QAI655386 QKE655382:QKE655386 QUA655382:QUA655386 RDW655382:RDW655386 RNS655382:RNS655386 RXO655382:RXO655386 SHK655382:SHK655386 SRG655382:SRG655386 TBC655382:TBC655386 TKY655382:TKY655386 TUU655382:TUU655386 UEQ655382:UEQ655386 UOM655382:UOM655386 UYI655382:UYI655386 VIE655382:VIE655386 VSA655382:VSA655386 WBW655382:WBW655386 WLS655382:WLS655386 WVO655382:WVO655386 F720918:F720922 JC720918:JC720922 SY720918:SY720922 ACU720918:ACU720922 AMQ720918:AMQ720922 AWM720918:AWM720922 BGI720918:BGI720922 BQE720918:BQE720922 CAA720918:CAA720922 CJW720918:CJW720922 CTS720918:CTS720922 DDO720918:DDO720922 DNK720918:DNK720922 DXG720918:DXG720922 EHC720918:EHC720922 EQY720918:EQY720922 FAU720918:FAU720922 FKQ720918:FKQ720922 FUM720918:FUM720922 GEI720918:GEI720922 GOE720918:GOE720922 GYA720918:GYA720922 HHW720918:HHW720922 HRS720918:HRS720922 IBO720918:IBO720922 ILK720918:ILK720922 IVG720918:IVG720922 JFC720918:JFC720922 JOY720918:JOY720922 JYU720918:JYU720922 KIQ720918:KIQ720922 KSM720918:KSM720922 LCI720918:LCI720922 LME720918:LME720922 LWA720918:LWA720922 MFW720918:MFW720922 MPS720918:MPS720922 MZO720918:MZO720922 NJK720918:NJK720922 NTG720918:NTG720922 ODC720918:ODC720922 OMY720918:OMY720922 OWU720918:OWU720922 PGQ720918:PGQ720922 PQM720918:PQM720922 QAI720918:QAI720922 QKE720918:QKE720922 QUA720918:QUA720922 RDW720918:RDW720922 RNS720918:RNS720922 RXO720918:RXO720922 SHK720918:SHK720922 SRG720918:SRG720922 TBC720918:TBC720922 TKY720918:TKY720922 TUU720918:TUU720922 UEQ720918:UEQ720922 UOM720918:UOM720922 UYI720918:UYI720922 VIE720918:VIE720922 VSA720918:VSA720922 WBW720918:WBW720922 WLS720918:WLS720922 WVO720918:WVO720922 F786454:F786458 JC786454:JC786458 SY786454:SY786458 ACU786454:ACU786458 AMQ786454:AMQ786458 AWM786454:AWM786458 BGI786454:BGI786458 BQE786454:BQE786458 CAA786454:CAA786458 CJW786454:CJW786458 CTS786454:CTS786458 DDO786454:DDO786458 DNK786454:DNK786458 DXG786454:DXG786458 EHC786454:EHC786458 EQY786454:EQY786458 FAU786454:FAU786458 FKQ786454:FKQ786458 FUM786454:FUM786458 GEI786454:GEI786458 GOE786454:GOE786458 GYA786454:GYA786458 HHW786454:HHW786458 HRS786454:HRS786458 IBO786454:IBO786458 ILK786454:ILK786458 IVG786454:IVG786458 JFC786454:JFC786458 JOY786454:JOY786458 JYU786454:JYU786458 KIQ786454:KIQ786458 KSM786454:KSM786458 LCI786454:LCI786458 LME786454:LME786458 LWA786454:LWA786458 MFW786454:MFW786458 MPS786454:MPS786458 MZO786454:MZO786458 NJK786454:NJK786458 NTG786454:NTG786458 ODC786454:ODC786458 OMY786454:OMY786458 OWU786454:OWU786458 PGQ786454:PGQ786458 PQM786454:PQM786458 QAI786454:QAI786458 QKE786454:QKE786458 QUA786454:QUA786458 RDW786454:RDW786458 RNS786454:RNS786458 RXO786454:RXO786458 SHK786454:SHK786458 SRG786454:SRG786458 TBC786454:TBC786458 TKY786454:TKY786458 TUU786454:TUU786458 UEQ786454:UEQ786458 UOM786454:UOM786458 UYI786454:UYI786458 VIE786454:VIE786458 VSA786454:VSA786458 WBW786454:WBW786458 WLS786454:WLS786458 WVO786454:WVO786458 F851990:F851994 JC851990:JC851994 SY851990:SY851994 ACU851990:ACU851994 AMQ851990:AMQ851994 AWM851990:AWM851994 BGI851990:BGI851994 BQE851990:BQE851994 CAA851990:CAA851994 CJW851990:CJW851994 CTS851990:CTS851994 DDO851990:DDO851994 DNK851990:DNK851994 DXG851990:DXG851994 EHC851990:EHC851994 EQY851990:EQY851994 FAU851990:FAU851994 FKQ851990:FKQ851994 FUM851990:FUM851994 GEI851990:GEI851994 GOE851990:GOE851994 GYA851990:GYA851994 HHW851990:HHW851994 HRS851990:HRS851994 IBO851990:IBO851994 ILK851990:ILK851994 IVG851990:IVG851994 JFC851990:JFC851994 JOY851990:JOY851994 JYU851990:JYU851994 KIQ851990:KIQ851994 KSM851990:KSM851994 LCI851990:LCI851994 LME851990:LME851994 LWA851990:LWA851994 MFW851990:MFW851994 MPS851990:MPS851994 MZO851990:MZO851994 NJK851990:NJK851994 NTG851990:NTG851994 ODC851990:ODC851994 OMY851990:OMY851994 OWU851990:OWU851994 PGQ851990:PGQ851994 PQM851990:PQM851994 QAI851990:QAI851994 QKE851990:QKE851994 QUA851990:QUA851994 RDW851990:RDW851994 RNS851990:RNS851994 RXO851990:RXO851994 SHK851990:SHK851994 SRG851990:SRG851994 TBC851990:TBC851994 TKY851990:TKY851994 TUU851990:TUU851994 UEQ851990:UEQ851994 UOM851990:UOM851994 UYI851990:UYI851994 VIE851990:VIE851994 VSA851990:VSA851994 WBW851990:WBW851994 WLS851990:WLS851994 WVO851990:WVO851994 F917526:F917530 JC917526:JC917530 SY917526:SY917530 ACU917526:ACU917530 AMQ917526:AMQ917530 AWM917526:AWM917530 BGI917526:BGI917530 BQE917526:BQE917530 CAA917526:CAA917530 CJW917526:CJW917530 CTS917526:CTS917530 DDO917526:DDO917530 DNK917526:DNK917530 DXG917526:DXG917530 EHC917526:EHC917530 EQY917526:EQY917530 FAU917526:FAU917530 FKQ917526:FKQ917530 FUM917526:FUM917530 GEI917526:GEI917530 GOE917526:GOE917530 GYA917526:GYA917530 HHW917526:HHW917530 HRS917526:HRS917530 IBO917526:IBO917530 ILK917526:ILK917530 IVG917526:IVG917530 JFC917526:JFC917530 JOY917526:JOY917530 JYU917526:JYU917530 KIQ917526:KIQ917530 KSM917526:KSM917530 LCI917526:LCI917530 LME917526:LME917530 LWA917526:LWA917530 MFW917526:MFW917530 MPS917526:MPS917530 MZO917526:MZO917530 NJK917526:NJK917530 NTG917526:NTG917530 ODC917526:ODC917530 OMY917526:OMY917530 OWU917526:OWU917530 PGQ917526:PGQ917530 PQM917526:PQM917530 QAI917526:QAI917530 QKE917526:QKE917530 QUA917526:QUA917530 RDW917526:RDW917530 RNS917526:RNS917530 RXO917526:RXO917530 SHK917526:SHK917530 SRG917526:SRG917530 TBC917526:TBC917530 TKY917526:TKY917530 TUU917526:TUU917530 UEQ917526:UEQ917530 UOM917526:UOM917530 UYI917526:UYI917530 VIE917526:VIE917530 VSA917526:VSA917530 WBW917526:WBW917530 WLS917526:WLS917530 WVO917526:WVO917530 F983062:F983066 JC983062:JC983066 SY983062:SY983066 ACU983062:ACU983066 AMQ983062:AMQ983066 AWM983062:AWM983066 BGI983062:BGI983066 BQE983062:BQE983066 CAA983062:CAA983066 CJW983062:CJW983066 CTS983062:CTS983066 DDO983062:DDO983066 DNK983062:DNK983066 DXG983062:DXG983066 EHC983062:EHC983066 EQY983062:EQY983066 FAU983062:FAU983066 FKQ983062:FKQ983066 FUM983062:FUM983066 GEI983062:GEI983066 GOE983062:GOE983066 GYA983062:GYA983066 HHW983062:HHW983066 HRS983062:HRS983066 IBO983062:IBO983066 ILK983062:ILK983066 IVG983062:IVG983066 JFC983062:JFC983066 JOY983062:JOY983066 JYU983062:JYU983066 KIQ983062:KIQ983066 KSM983062:KSM983066 LCI983062:LCI983066 LME983062:LME983066 LWA983062:LWA983066 MFW983062:MFW983066 MPS983062:MPS983066 MZO983062:MZO983066 NJK983062:NJK983066 NTG983062:NTG983066 ODC983062:ODC983066 OMY983062:OMY983066 OWU983062:OWU983066 PGQ983062:PGQ983066 PQM983062:PQM983066 QAI983062:QAI983066 QKE983062:QKE983066 QUA983062:QUA983066 RDW983062:RDW983066 RNS983062:RNS983066 RXO983062:RXO983066 SHK983062:SHK983066 SRG983062:SRG983066 TBC983062:TBC983066 TKY983062:TKY983066 TUU983062:TUU983066 UEQ983062:UEQ983066 UOM983062:UOM983066 UYI983062:UYI983066 VIE983062:VIE983066 VSA983062:VSA983066 WBW983062:WBW983066 WLS983062:WLS983066 WVO983062:WVO983066 F44:F65538 JC44:JC65538 SY44:SY65538 ACU44:ACU65538 AMQ44:AMQ65538 AWM44:AWM65538 BGI44:BGI65538 BQE44:BQE65538 CAA44:CAA65538 CJW44:CJW65538 CTS44:CTS65538 DDO44:DDO65538 DNK44:DNK65538 DXG44:DXG65538 EHC44:EHC65538 EQY44:EQY65538 FAU44:FAU65538 FKQ44:FKQ65538 FUM44:FUM65538 GEI44:GEI65538 GOE44:GOE65538 GYA44:GYA65538 HHW44:HHW65538 HRS44:HRS65538 IBO44:IBO65538 ILK44:ILK65538 IVG44:IVG65538 JFC44:JFC65538 JOY44:JOY65538 JYU44:JYU65538 KIQ44:KIQ65538 KSM44:KSM65538 LCI44:LCI65538 LME44:LME65538 LWA44:LWA65538 MFW44:MFW65538 MPS44:MPS65538 MZO44:MZO65538 NJK44:NJK65538 NTG44:NTG65538 ODC44:ODC65538 OMY44:OMY65538 OWU44:OWU65538 PGQ44:PGQ65538 PQM44:PQM65538 QAI44:QAI65538 QKE44:QKE65538 QUA44:QUA65538 RDW44:RDW65538 RNS44:RNS65538 RXO44:RXO65538 SHK44:SHK65538 SRG44:SRG65538 TBC44:TBC65538 TKY44:TKY65538 TUU44:TUU65538 UEQ44:UEQ65538 UOM44:UOM65538 UYI44:UYI65538 VIE44:VIE65538 VSA44:VSA65538 WBW44:WBW65538 WLS44:WLS65538 WVO44:WVO65538 F65580:F131074 JC65580:JC131074 SY65580:SY131074 ACU65580:ACU131074 AMQ65580:AMQ131074 AWM65580:AWM131074 BGI65580:BGI131074 BQE65580:BQE131074 CAA65580:CAA131074 CJW65580:CJW131074 CTS65580:CTS131074 DDO65580:DDO131074 DNK65580:DNK131074 DXG65580:DXG131074 EHC65580:EHC131074 EQY65580:EQY131074 FAU65580:FAU131074 FKQ65580:FKQ131074 FUM65580:FUM131074 GEI65580:GEI131074 GOE65580:GOE131074 GYA65580:GYA131074 HHW65580:HHW131074 HRS65580:HRS131074 IBO65580:IBO131074 ILK65580:ILK131074 IVG65580:IVG131074 JFC65580:JFC131074 JOY65580:JOY131074 JYU65580:JYU131074 KIQ65580:KIQ131074 KSM65580:KSM131074 LCI65580:LCI131074 LME65580:LME131074 LWA65580:LWA131074 MFW65580:MFW131074 MPS65580:MPS131074 MZO65580:MZO131074 NJK65580:NJK131074 NTG65580:NTG131074 ODC65580:ODC131074 OMY65580:OMY131074 OWU65580:OWU131074 PGQ65580:PGQ131074 PQM65580:PQM131074 QAI65580:QAI131074 QKE65580:QKE131074 QUA65580:QUA131074 RDW65580:RDW131074 RNS65580:RNS131074 RXO65580:RXO131074 SHK65580:SHK131074 SRG65580:SRG131074 TBC65580:TBC131074 TKY65580:TKY131074 TUU65580:TUU131074 UEQ65580:UEQ131074 UOM65580:UOM131074 UYI65580:UYI131074 VIE65580:VIE131074 VSA65580:VSA131074 WBW65580:WBW131074 WLS65580:WLS131074 WVO65580:WVO131074 F131116:F196610 JC131116:JC196610 SY131116:SY196610 ACU131116:ACU196610 AMQ131116:AMQ196610 AWM131116:AWM196610 BGI131116:BGI196610 BQE131116:BQE196610 CAA131116:CAA196610 CJW131116:CJW196610 CTS131116:CTS196610 DDO131116:DDO196610 DNK131116:DNK196610 DXG131116:DXG196610 EHC131116:EHC196610 EQY131116:EQY196610 FAU131116:FAU196610 FKQ131116:FKQ196610 FUM131116:FUM196610 GEI131116:GEI196610 GOE131116:GOE196610 GYA131116:GYA196610 HHW131116:HHW196610 HRS131116:HRS196610 IBO131116:IBO196610 ILK131116:ILK196610 IVG131116:IVG196610 JFC131116:JFC196610 JOY131116:JOY196610 JYU131116:JYU196610 KIQ131116:KIQ196610 KSM131116:KSM196610 LCI131116:LCI196610 LME131116:LME196610 LWA131116:LWA196610 MFW131116:MFW196610 MPS131116:MPS196610 MZO131116:MZO196610 NJK131116:NJK196610 NTG131116:NTG196610 ODC131116:ODC196610 OMY131116:OMY196610 OWU131116:OWU196610 PGQ131116:PGQ196610 PQM131116:PQM196610 QAI131116:QAI196610 QKE131116:QKE196610 QUA131116:QUA196610 RDW131116:RDW196610 RNS131116:RNS196610 RXO131116:RXO196610 SHK131116:SHK196610 SRG131116:SRG196610 TBC131116:TBC196610 TKY131116:TKY196610 TUU131116:TUU196610 UEQ131116:UEQ196610 UOM131116:UOM196610 UYI131116:UYI196610 VIE131116:VIE196610 VSA131116:VSA196610 WBW131116:WBW196610 WLS131116:WLS196610 WVO131116:WVO196610 F196652:F262146 JC196652:JC262146 SY196652:SY262146 ACU196652:ACU262146 AMQ196652:AMQ262146 AWM196652:AWM262146 BGI196652:BGI262146 BQE196652:BQE262146 CAA196652:CAA262146 CJW196652:CJW262146 CTS196652:CTS262146 DDO196652:DDO262146 DNK196652:DNK262146 DXG196652:DXG262146 EHC196652:EHC262146 EQY196652:EQY262146 FAU196652:FAU262146 FKQ196652:FKQ262146 FUM196652:FUM262146 GEI196652:GEI262146 GOE196652:GOE262146 GYA196652:GYA262146 HHW196652:HHW262146 HRS196652:HRS262146 IBO196652:IBO262146 ILK196652:ILK262146 IVG196652:IVG262146 JFC196652:JFC262146 JOY196652:JOY262146 JYU196652:JYU262146 KIQ196652:KIQ262146 KSM196652:KSM262146 LCI196652:LCI262146 LME196652:LME262146 LWA196652:LWA262146 MFW196652:MFW262146 MPS196652:MPS262146 MZO196652:MZO262146 NJK196652:NJK262146 NTG196652:NTG262146 ODC196652:ODC262146 OMY196652:OMY262146 OWU196652:OWU262146 PGQ196652:PGQ262146 PQM196652:PQM262146 QAI196652:QAI262146 QKE196652:QKE262146 QUA196652:QUA262146 RDW196652:RDW262146 RNS196652:RNS262146 RXO196652:RXO262146 SHK196652:SHK262146 SRG196652:SRG262146 TBC196652:TBC262146 TKY196652:TKY262146 TUU196652:TUU262146 UEQ196652:UEQ262146 UOM196652:UOM262146 UYI196652:UYI262146 VIE196652:VIE262146 VSA196652:VSA262146 WBW196652:WBW262146 WLS196652:WLS262146 WVO196652:WVO262146 F262188:F327682 JC262188:JC327682 SY262188:SY327682 ACU262188:ACU327682 AMQ262188:AMQ327682 AWM262188:AWM327682 BGI262188:BGI327682 BQE262188:BQE327682 CAA262188:CAA327682 CJW262188:CJW327682 CTS262188:CTS327682 DDO262188:DDO327682 DNK262188:DNK327682 DXG262188:DXG327682 EHC262188:EHC327682 EQY262188:EQY327682 FAU262188:FAU327682 FKQ262188:FKQ327682 FUM262188:FUM327682 GEI262188:GEI327682 GOE262188:GOE327682 GYA262188:GYA327682 HHW262188:HHW327682 HRS262188:HRS327682 IBO262188:IBO327682 ILK262188:ILK327682 IVG262188:IVG327682 JFC262188:JFC327682 JOY262188:JOY327682 JYU262188:JYU327682 KIQ262188:KIQ327682 KSM262188:KSM327682 LCI262188:LCI327682 LME262188:LME327682 LWA262188:LWA327682 MFW262188:MFW327682 MPS262188:MPS327682 MZO262188:MZO327682 NJK262188:NJK327682 NTG262188:NTG327682 ODC262188:ODC327682 OMY262188:OMY327682 OWU262188:OWU327682 PGQ262188:PGQ327682 PQM262188:PQM327682 QAI262188:QAI327682 QKE262188:QKE327682 QUA262188:QUA327682 RDW262188:RDW327682 RNS262188:RNS327682 RXO262188:RXO327682 SHK262188:SHK327682 SRG262188:SRG327682 TBC262188:TBC327682 TKY262188:TKY327682 TUU262188:TUU327682 UEQ262188:UEQ327682 UOM262188:UOM327682 UYI262188:UYI327682 VIE262188:VIE327682 VSA262188:VSA327682 WBW262188:WBW327682 WLS262188:WLS327682 WVO262188:WVO327682 F327724:F393218 JC327724:JC393218 SY327724:SY393218 ACU327724:ACU393218 AMQ327724:AMQ393218 AWM327724:AWM393218 BGI327724:BGI393218 BQE327724:BQE393218 CAA327724:CAA393218 CJW327724:CJW393218 CTS327724:CTS393218 DDO327724:DDO393218 DNK327724:DNK393218 DXG327724:DXG393218 EHC327724:EHC393218 EQY327724:EQY393218 FAU327724:FAU393218 FKQ327724:FKQ393218 FUM327724:FUM393218 GEI327724:GEI393218 GOE327724:GOE393218 GYA327724:GYA393218 HHW327724:HHW393218 HRS327724:HRS393218 IBO327724:IBO393218 ILK327724:ILK393218 IVG327724:IVG393218 JFC327724:JFC393218 JOY327724:JOY393218 JYU327724:JYU393218 KIQ327724:KIQ393218 KSM327724:KSM393218 LCI327724:LCI393218 LME327724:LME393218 LWA327724:LWA393218 MFW327724:MFW393218 MPS327724:MPS393218 MZO327724:MZO393218 NJK327724:NJK393218 NTG327724:NTG393218 ODC327724:ODC393218 OMY327724:OMY393218 OWU327724:OWU393218 PGQ327724:PGQ393218 PQM327724:PQM393218 QAI327724:QAI393218 QKE327724:QKE393218 QUA327724:QUA393218 RDW327724:RDW393218 RNS327724:RNS393218 RXO327724:RXO393218 SHK327724:SHK393218 SRG327724:SRG393218 TBC327724:TBC393218 TKY327724:TKY393218 TUU327724:TUU393218 UEQ327724:UEQ393218 UOM327724:UOM393218 UYI327724:UYI393218 VIE327724:VIE393218 VSA327724:VSA393218 WBW327724:WBW393218 WLS327724:WLS393218 WVO327724:WVO393218 F393260:F458754 JC393260:JC458754 SY393260:SY458754 ACU393260:ACU458754 AMQ393260:AMQ458754 AWM393260:AWM458754 BGI393260:BGI458754 BQE393260:BQE458754 CAA393260:CAA458754 CJW393260:CJW458754 CTS393260:CTS458754 DDO393260:DDO458754 DNK393260:DNK458754 DXG393260:DXG458754 EHC393260:EHC458754 EQY393260:EQY458754 FAU393260:FAU458754 FKQ393260:FKQ458754 FUM393260:FUM458754 GEI393260:GEI458754 GOE393260:GOE458754 GYA393260:GYA458754 HHW393260:HHW458754 HRS393260:HRS458754 IBO393260:IBO458754 ILK393260:ILK458754 IVG393260:IVG458754 JFC393260:JFC458754 JOY393260:JOY458754 JYU393260:JYU458754 KIQ393260:KIQ458754 KSM393260:KSM458754 LCI393260:LCI458754 LME393260:LME458754 LWA393260:LWA458754 MFW393260:MFW458754 MPS393260:MPS458754 MZO393260:MZO458754 NJK393260:NJK458754 NTG393260:NTG458754 ODC393260:ODC458754 OMY393260:OMY458754 OWU393260:OWU458754 PGQ393260:PGQ458754 PQM393260:PQM458754 QAI393260:QAI458754 QKE393260:QKE458754 QUA393260:QUA458754 RDW393260:RDW458754 RNS393260:RNS458754 RXO393260:RXO458754 SHK393260:SHK458754 SRG393260:SRG458754 TBC393260:TBC458754 TKY393260:TKY458754 TUU393260:TUU458754 UEQ393260:UEQ458754 UOM393260:UOM458754 UYI393260:UYI458754 VIE393260:VIE458754 VSA393260:VSA458754 WBW393260:WBW458754 WLS393260:WLS458754 WVO393260:WVO458754 F458796:F524290 JC458796:JC524290 SY458796:SY524290 ACU458796:ACU524290 AMQ458796:AMQ524290 AWM458796:AWM524290 BGI458796:BGI524290 BQE458796:BQE524290 CAA458796:CAA524290 CJW458796:CJW524290 CTS458796:CTS524290 DDO458796:DDO524290 DNK458796:DNK524290 DXG458796:DXG524290 EHC458796:EHC524290 EQY458796:EQY524290 FAU458796:FAU524290 FKQ458796:FKQ524290 FUM458796:FUM524290 GEI458796:GEI524290 GOE458796:GOE524290 GYA458796:GYA524290 HHW458796:HHW524290 HRS458796:HRS524290 IBO458796:IBO524290 ILK458796:ILK524290 IVG458796:IVG524290 JFC458796:JFC524290 JOY458796:JOY524290 JYU458796:JYU524290 KIQ458796:KIQ524290 KSM458796:KSM524290 LCI458796:LCI524290 LME458796:LME524290 LWA458796:LWA524290 MFW458796:MFW524290 MPS458796:MPS524290 MZO458796:MZO524290 NJK458796:NJK524290 NTG458796:NTG524290 ODC458796:ODC524290 OMY458796:OMY524290 OWU458796:OWU524290 PGQ458796:PGQ524290 PQM458796:PQM524290 QAI458796:QAI524290 QKE458796:QKE524290 QUA458796:QUA524290 RDW458796:RDW524290 RNS458796:RNS524290 RXO458796:RXO524290 SHK458796:SHK524290 SRG458796:SRG524290 TBC458796:TBC524290 TKY458796:TKY524290 TUU458796:TUU524290 UEQ458796:UEQ524290 UOM458796:UOM524290 UYI458796:UYI524290 VIE458796:VIE524290 VSA458796:VSA524290 WBW458796:WBW524290 WLS458796:WLS524290 WVO458796:WVO524290 F524332:F589826 JC524332:JC589826 SY524332:SY589826 ACU524332:ACU589826 AMQ524332:AMQ589826 AWM524332:AWM589826 BGI524332:BGI589826 BQE524332:BQE589826 CAA524332:CAA589826 CJW524332:CJW589826 CTS524332:CTS589826 DDO524332:DDO589826 DNK524332:DNK589826 DXG524332:DXG589826 EHC524332:EHC589826 EQY524332:EQY589826 FAU524332:FAU589826 FKQ524332:FKQ589826 FUM524332:FUM589826 GEI524332:GEI589826 GOE524332:GOE589826 GYA524332:GYA589826 HHW524332:HHW589826 HRS524332:HRS589826 IBO524332:IBO589826 ILK524332:ILK589826 IVG524332:IVG589826 JFC524332:JFC589826 JOY524332:JOY589826 JYU524332:JYU589826 KIQ524332:KIQ589826 KSM524332:KSM589826 LCI524332:LCI589826 LME524332:LME589826 LWA524332:LWA589826 MFW524332:MFW589826 MPS524332:MPS589826 MZO524332:MZO589826 NJK524332:NJK589826 NTG524332:NTG589826 ODC524332:ODC589826 OMY524332:OMY589826 OWU524332:OWU589826 PGQ524332:PGQ589826 PQM524332:PQM589826 QAI524332:QAI589826 QKE524332:QKE589826 QUA524332:QUA589826 RDW524332:RDW589826 RNS524332:RNS589826 RXO524332:RXO589826 SHK524332:SHK589826 SRG524332:SRG589826 TBC524332:TBC589826 TKY524332:TKY589826 TUU524332:TUU589826 UEQ524332:UEQ589826 UOM524332:UOM589826 UYI524332:UYI589826 VIE524332:VIE589826 VSA524332:VSA589826 WBW524332:WBW589826 WLS524332:WLS589826 WVO524332:WVO589826 F589868:F655362 JC589868:JC655362 SY589868:SY655362 ACU589868:ACU655362 AMQ589868:AMQ655362 AWM589868:AWM655362 BGI589868:BGI655362 BQE589868:BQE655362 CAA589868:CAA655362 CJW589868:CJW655362 CTS589868:CTS655362 DDO589868:DDO655362 DNK589868:DNK655362 DXG589868:DXG655362 EHC589868:EHC655362 EQY589868:EQY655362 FAU589868:FAU655362 FKQ589868:FKQ655362 FUM589868:FUM655362 GEI589868:GEI655362 GOE589868:GOE655362 GYA589868:GYA655362 HHW589868:HHW655362 HRS589868:HRS655362 IBO589868:IBO655362 ILK589868:ILK655362 IVG589868:IVG655362 JFC589868:JFC655362 JOY589868:JOY655362 JYU589868:JYU655362 KIQ589868:KIQ655362 KSM589868:KSM655362 LCI589868:LCI655362 LME589868:LME655362 LWA589868:LWA655362 MFW589868:MFW655362 MPS589868:MPS655362 MZO589868:MZO655362 NJK589868:NJK655362 NTG589868:NTG655362 ODC589868:ODC655362 OMY589868:OMY655362 OWU589868:OWU655362 PGQ589868:PGQ655362 PQM589868:PQM655362 QAI589868:QAI655362 QKE589868:QKE655362 QUA589868:QUA655362 RDW589868:RDW655362 RNS589868:RNS655362 RXO589868:RXO655362 SHK589868:SHK655362 SRG589868:SRG655362 TBC589868:TBC655362 TKY589868:TKY655362 TUU589868:TUU655362 UEQ589868:UEQ655362 UOM589868:UOM655362 UYI589868:UYI655362 VIE589868:VIE655362 VSA589868:VSA655362 WBW589868:WBW655362 WLS589868:WLS655362 WVO589868:WVO655362 F655404:F720898 JC655404:JC720898 SY655404:SY720898 ACU655404:ACU720898 AMQ655404:AMQ720898 AWM655404:AWM720898 BGI655404:BGI720898 BQE655404:BQE720898 CAA655404:CAA720898 CJW655404:CJW720898 CTS655404:CTS720898 DDO655404:DDO720898 DNK655404:DNK720898 DXG655404:DXG720898 EHC655404:EHC720898 EQY655404:EQY720898 FAU655404:FAU720898 FKQ655404:FKQ720898 FUM655404:FUM720898 GEI655404:GEI720898 GOE655404:GOE720898 GYA655404:GYA720898 HHW655404:HHW720898 HRS655404:HRS720898 IBO655404:IBO720898 ILK655404:ILK720898 IVG655404:IVG720898 JFC655404:JFC720898 JOY655404:JOY720898 JYU655404:JYU720898 KIQ655404:KIQ720898 KSM655404:KSM720898 LCI655404:LCI720898 LME655404:LME720898 LWA655404:LWA720898 MFW655404:MFW720898 MPS655404:MPS720898 MZO655404:MZO720898 NJK655404:NJK720898 NTG655404:NTG720898 ODC655404:ODC720898 OMY655404:OMY720898 OWU655404:OWU720898 PGQ655404:PGQ720898 PQM655404:PQM720898 QAI655404:QAI720898 QKE655404:QKE720898 QUA655404:QUA720898 RDW655404:RDW720898 RNS655404:RNS720898 RXO655404:RXO720898 SHK655404:SHK720898 SRG655404:SRG720898 TBC655404:TBC720898 TKY655404:TKY720898 TUU655404:TUU720898 UEQ655404:UEQ720898 UOM655404:UOM720898 UYI655404:UYI720898 VIE655404:VIE720898 VSA655404:VSA720898 WBW655404:WBW720898 WLS655404:WLS720898 WVO655404:WVO720898 F720940:F786434 JC720940:JC786434 SY720940:SY786434 ACU720940:ACU786434 AMQ720940:AMQ786434 AWM720940:AWM786434 BGI720940:BGI786434 BQE720940:BQE786434 CAA720940:CAA786434 CJW720940:CJW786434 CTS720940:CTS786434 DDO720940:DDO786434 DNK720940:DNK786434 DXG720940:DXG786434 EHC720940:EHC786434 EQY720940:EQY786434 FAU720940:FAU786434 FKQ720940:FKQ786434 FUM720940:FUM786434 GEI720940:GEI786434 GOE720940:GOE786434 GYA720940:GYA786434 HHW720940:HHW786434 HRS720940:HRS786434 IBO720940:IBO786434 ILK720940:ILK786434 IVG720940:IVG786434 JFC720940:JFC786434 JOY720940:JOY786434 JYU720940:JYU786434 KIQ720940:KIQ786434 KSM720940:KSM786434 LCI720940:LCI786434 LME720940:LME786434 LWA720940:LWA786434 MFW720940:MFW786434 MPS720940:MPS786434 MZO720940:MZO786434 NJK720940:NJK786434 NTG720940:NTG786434 ODC720940:ODC786434 OMY720940:OMY786434 OWU720940:OWU786434 PGQ720940:PGQ786434 PQM720940:PQM786434 QAI720940:QAI786434 QKE720940:QKE786434 QUA720940:QUA786434 RDW720940:RDW786434 RNS720940:RNS786434 RXO720940:RXO786434 SHK720940:SHK786434 SRG720940:SRG786434 TBC720940:TBC786434 TKY720940:TKY786434 TUU720940:TUU786434 UEQ720940:UEQ786434 UOM720940:UOM786434 UYI720940:UYI786434 VIE720940:VIE786434 VSA720940:VSA786434 WBW720940:WBW786434 WLS720940:WLS786434 WVO720940:WVO786434 F786476:F851970 JC786476:JC851970 SY786476:SY851970 ACU786476:ACU851970 AMQ786476:AMQ851970 AWM786476:AWM851970 BGI786476:BGI851970 BQE786476:BQE851970 CAA786476:CAA851970 CJW786476:CJW851970 CTS786476:CTS851970 DDO786476:DDO851970 DNK786476:DNK851970 DXG786476:DXG851970 EHC786476:EHC851970 EQY786476:EQY851970 FAU786476:FAU851970 FKQ786476:FKQ851970 FUM786476:FUM851970 GEI786476:GEI851970 GOE786476:GOE851970 GYA786476:GYA851970 HHW786476:HHW851970 HRS786476:HRS851970 IBO786476:IBO851970 ILK786476:ILK851970 IVG786476:IVG851970 JFC786476:JFC851970 JOY786476:JOY851970 JYU786476:JYU851970 KIQ786476:KIQ851970 KSM786476:KSM851970 LCI786476:LCI851970 LME786476:LME851970 LWA786476:LWA851970 MFW786476:MFW851970 MPS786476:MPS851970 MZO786476:MZO851970 NJK786476:NJK851970 NTG786476:NTG851970 ODC786476:ODC851970 OMY786476:OMY851970 OWU786476:OWU851970 PGQ786476:PGQ851970 PQM786476:PQM851970 QAI786476:QAI851970 QKE786476:QKE851970 QUA786476:QUA851970 RDW786476:RDW851970 RNS786476:RNS851970 RXO786476:RXO851970 SHK786476:SHK851970 SRG786476:SRG851970 TBC786476:TBC851970 TKY786476:TKY851970 TUU786476:TUU851970 UEQ786476:UEQ851970 UOM786476:UOM851970 UYI786476:UYI851970 VIE786476:VIE851970 VSA786476:VSA851970 WBW786476:WBW851970 WLS786476:WLS851970 WVO786476:WVO851970 F852012:F917506 JC852012:JC917506 SY852012:SY917506 ACU852012:ACU917506 AMQ852012:AMQ917506 AWM852012:AWM917506 BGI852012:BGI917506 BQE852012:BQE917506 CAA852012:CAA917506 CJW852012:CJW917506 CTS852012:CTS917506 DDO852012:DDO917506 DNK852012:DNK917506 DXG852012:DXG917506 EHC852012:EHC917506 EQY852012:EQY917506 FAU852012:FAU917506 FKQ852012:FKQ917506 FUM852012:FUM917506 GEI852012:GEI917506 GOE852012:GOE917506 GYA852012:GYA917506 HHW852012:HHW917506 HRS852012:HRS917506 IBO852012:IBO917506 ILK852012:ILK917506 IVG852012:IVG917506 JFC852012:JFC917506 JOY852012:JOY917506 JYU852012:JYU917506 KIQ852012:KIQ917506 KSM852012:KSM917506 LCI852012:LCI917506 LME852012:LME917506 LWA852012:LWA917506 MFW852012:MFW917506 MPS852012:MPS917506 MZO852012:MZO917506 NJK852012:NJK917506 NTG852012:NTG917506 ODC852012:ODC917506 OMY852012:OMY917506 OWU852012:OWU917506 PGQ852012:PGQ917506 PQM852012:PQM917506 QAI852012:QAI917506 QKE852012:QKE917506 QUA852012:QUA917506 RDW852012:RDW917506 RNS852012:RNS917506 RXO852012:RXO917506 SHK852012:SHK917506 SRG852012:SRG917506 TBC852012:TBC917506 TKY852012:TKY917506 TUU852012:TUU917506 UEQ852012:UEQ917506 UOM852012:UOM917506 UYI852012:UYI917506 VIE852012:VIE917506 VSA852012:VSA917506 WBW852012:WBW917506 WLS852012:WLS917506 WVO852012:WVO917506 F917548:F983042 JC917548:JC983042 SY917548:SY983042 ACU917548:ACU983042 AMQ917548:AMQ983042 AWM917548:AWM983042 BGI917548:BGI983042 BQE917548:BQE983042 CAA917548:CAA983042 CJW917548:CJW983042 CTS917548:CTS983042 DDO917548:DDO983042 DNK917548:DNK983042 DXG917548:DXG983042 EHC917548:EHC983042 EQY917548:EQY983042 FAU917548:FAU983042 FKQ917548:FKQ983042 FUM917548:FUM983042 GEI917548:GEI983042 GOE917548:GOE983042 GYA917548:GYA983042 HHW917548:HHW983042 HRS917548:HRS983042 IBO917548:IBO983042 ILK917548:ILK983042 IVG917548:IVG983042 JFC917548:JFC983042 JOY917548:JOY983042 JYU917548:JYU983042 KIQ917548:KIQ983042 KSM917548:KSM983042 LCI917548:LCI983042 LME917548:LME983042 LWA917548:LWA983042 MFW917548:MFW983042 MPS917548:MPS983042 MZO917548:MZO983042 NJK917548:NJK983042 NTG917548:NTG983042 ODC917548:ODC983042 OMY917548:OMY983042 OWU917548:OWU983042 PGQ917548:PGQ983042 PQM917548:PQM983042 QAI917548:QAI983042 QKE917548:QKE983042 QUA917548:QUA983042 RDW917548:RDW983042 RNS917548:RNS983042 RXO917548:RXO983042 SHK917548:SHK983042 SRG917548:SRG983042 TBC917548:TBC983042 TKY917548:TKY983042 TUU917548:TUU983042 UEQ917548:UEQ983042 UOM917548:UOM983042 UYI917548:UYI983042 VIE917548:VIE983042 VSA917548:VSA983042 WBW917548:WBW983042 WLS917548:WLS983042 WVO917548:WVO983042 F983084:F1048576 JC983084:JC1048576 SY983084:SY1048576 ACU983084:ACU1048576 AMQ983084:AMQ1048576 AWM983084:AWM1048576 BGI983084:BGI1048576 BQE983084:BQE1048576 CAA983084:CAA1048576 CJW983084:CJW1048576 CTS983084:CTS1048576 DDO983084:DDO1048576 DNK983084:DNK1048576 DXG983084:DXG1048576 EHC983084:EHC1048576 EQY983084:EQY1048576 FAU983084:FAU1048576 FKQ983084:FKQ1048576 FUM983084:FUM1048576 GEI983084:GEI1048576 GOE983084:GOE1048576 GYA983084:GYA1048576 HHW983084:HHW1048576 HRS983084:HRS1048576 IBO983084:IBO1048576 ILK983084:ILK1048576 IVG983084:IVG1048576 JFC983084:JFC1048576 JOY983084:JOY1048576 JYU983084:JYU1048576 KIQ983084:KIQ1048576 KSM983084:KSM1048576 LCI983084:LCI1048576 LME983084:LME1048576 LWA983084:LWA1048576 MFW983084:MFW1048576 MPS983084:MPS1048576 MZO983084:MZO1048576 NJK983084:NJK1048576 NTG983084:NTG1048576 ODC983084:ODC1048576 OMY983084:OMY1048576 OWU983084:OWU1048576 PGQ983084:PGQ1048576 PQM983084:PQM1048576 QAI983084:QAI1048576 QKE983084:QKE1048576 QUA983084:QUA1048576 RDW983084:RDW1048576 RNS983084:RNS1048576 RXO983084:RXO1048576 SHK983084:SHK1048576 SRG983084:SRG1048576 TBC983084:TBC1048576 TKY983084:TKY1048576 TUU983084:TUU1048576 UEQ983084:UEQ1048576 UOM983084:UOM1048576 UYI983084:UYI1048576 VIE983084:VIE1048576 VSA983084:VSA1048576 WBW983084:WBW1048576 WLS983084:WLS1048576 WVO983084:WVO1048576 F30:F34 JC30:JC34 SY30:SY34 ACU30:ACU34 AMQ30:AMQ34 AWM30:AWM34 BGI30:BGI34 BQE30:BQE34 CAA30:CAA34 CJW30:CJW34 CTS30:CTS34 DDO30:DDO34 DNK30:DNK34 DXG30:DXG34 EHC30:EHC34 EQY30:EQY34 FAU30:FAU34 FKQ30:FKQ34 FUM30:FUM34 GEI30:GEI34 GOE30:GOE34 GYA30:GYA34 HHW30:HHW34 HRS30:HRS34 IBO30:IBO34 ILK30:ILK34 IVG30:IVG34 JFC30:JFC34 JOY30:JOY34 JYU30:JYU34 KIQ30:KIQ34 KSM30:KSM34 LCI30:LCI34 LME30:LME34 LWA30:LWA34 MFW30:MFW34 MPS30:MPS34 MZO30:MZO34 NJK30:NJK34 NTG30:NTG34 ODC30:ODC34 OMY30:OMY34 OWU30:OWU34 PGQ30:PGQ34 PQM30:PQM34 QAI30:QAI34 QKE30:QKE34 QUA30:QUA34 RDW30:RDW34 RNS30:RNS34 RXO30:RXO34 SHK30:SHK34 SRG30:SRG34 TBC30:TBC34 TKY30:TKY34 TUU30:TUU34 UEQ30:UEQ34 UOM30:UOM34 UYI30:UYI34 VIE30:VIE34 VSA30:VSA34 WBW30:WBW34 WLS30:WLS34 WVO30:WVO34 F65566:F65570 JC65566:JC65570 SY65566:SY65570 ACU65566:ACU65570 AMQ65566:AMQ65570 AWM65566:AWM65570 BGI65566:BGI65570 BQE65566:BQE65570 CAA65566:CAA65570 CJW65566:CJW65570 CTS65566:CTS65570 DDO65566:DDO65570 DNK65566:DNK65570 DXG65566:DXG65570 EHC65566:EHC65570 EQY65566:EQY65570 FAU65566:FAU65570 FKQ65566:FKQ65570 FUM65566:FUM65570 GEI65566:GEI65570 GOE65566:GOE65570 GYA65566:GYA65570 HHW65566:HHW65570 HRS65566:HRS65570 IBO65566:IBO65570 ILK65566:ILK65570 IVG65566:IVG65570 JFC65566:JFC65570 JOY65566:JOY65570 JYU65566:JYU65570 KIQ65566:KIQ65570 KSM65566:KSM65570 LCI65566:LCI65570 LME65566:LME65570 LWA65566:LWA65570 MFW65566:MFW65570 MPS65566:MPS65570 MZO65566:MZO65570 NJK65566:NJK65570 NTG65566:NTG65570 ODC65566:ODC65570 OMY65566:OMY65570 OWU65566:OWU65570 PGQ65566:PGQ65570 PQM65566:PQM65570 QAI65566:QAI65570 QKE65566:QKE65570 QUA65566:QUA65570 RDW65566:RDW65570 RNS65566:RNS65570 RXO65566:RXO65570 SHK65566:SHK65570 SRG65566:SRG65570 TBC65566:TBC65570 TKY65566:TKY65570 TUU65566:TUU65570 UEQ65566:UEQ65570 UOM65566:UOM65570 UYI65566:UYI65570 VIE65566:VIE65570 VSA65566:VSA65570 WBW65566:WBW65570 WLS65566:WLS65570 WVO65566:WVO65570 F131102:F131106 JC131102:JC131106 SY131102:SY131106 ACU131102:ACU131106 AMQ131102:AMQ131106 AWM131102:AWM131106 BGI131102:BGI131106 BQE131102:BQE131106 CAA131102:CAA131106 CJW131102:CJW131106 CTS131102:CTS131106 DDO131102:DDO131106 DNK131102:DNK131106 DXG131102:DXG131106 EHC131102:EHC131106 EQY131102:EQY131106 FAU131102:FAU131106 FKQ131102:FKQ131106 FUM131102:FUM131106 GEI131102:GEI131106 GOE131102:GOE131106 GYA131102:GYA131106 HHW131102:HHW131106 HRS131102:HRS131106 IBO131102:IBO131106 ILK131102:ILK131106 IVG131102:IVG131106 JFC131102:JFC131106 JOY131102:JOY131106 JYU131102:JYU131106 KIQ131102:KIQ131106 KSM131102:KSM131106 LCI131102:LCI131106 LME131102:LME131106 LWA131102:LWA131106 MFW131102:MFW131106 MPS131102:MPS131106 MZO131102:MZO131106 NJK131102:NJK131106 NTG131102:NTG131106 ODC131102:ODC131106 OMY131102:OMY131106 OWU131102:OWU131106 PGQ131102:PGQ131106 PQM131102:PQM131106 QAI131102:QAI131106 QKE131102:QKE131106 QUA131102:QUA131106 RDW131102:RDW131106 RNS131102:RNS131106 RXO131102:RXO131106 SHK131102:SHK131106 SRG131102:SRG131106 TBC131102:TBC131106 TKY131102:TKY131106 TUU131102:TUU131106 UEQ131102:UEQ131106 UOM131102:UOM131106 UYI131102:UYI131106 VIE131102:VIE131106 VSA131102:VSA131106 WBW131102:WBW131106 WLS131102:WLS131106 WVO131102:WVO131106 F196638:F196642 JC196638:JC196642 SY196638:SY196642 ACU196638:ACU196642 AMQ196638:AMQ196642 AWM196638:AWM196642 BGI196638:BGI196642 BQE196638:BQE196642 CAA196638:CAA196642 CJW196638:CJW196642 CTS196638:CTS196642 DDO196638:DDO196642 DNK196638:DNK196642 DXG196638:DXG196642 EHC196638:EHC196642 EQY196638:EQY196642 FAU196638:FAU196642 FKQ196638:FKQ196642 FUM196638:FUM196642 GEI196638:GEI196642 GOE196638:GOE196642 GYA196638:GYA196642 HHW196638:HHW196642 HRS196638:HRS196642 IBO196638:IBO196642 ILK196638:ILK196642 IVG196638:IVG196642 JFC196638:JFC196642 JOY196638:JOY196642 JYU196638:JYU196642 KIQ196638:KIQ196642 KSM196638:KSM196642 LCI196638:LCI196642 LME196638:LME196642 LWA196638:LWA196642 MFW196638:MFW196642 MPS196638:MPS196642 MZO196638:MZO196642 NJK196638:NJK196642 NTG196638:NTG196642 ODC196638:ODC196642 OMY196638:OMY196642 OWU196638:OWU196642 PGQ196638:PGQ196642 PQM196638:PQM196642 QAI196638:QAI196642 QKE196638:QKE196642 QUA196638:QUA196642 RDW196638:RDW196642 RNS196638:RNS196642 RXO196638:RXO196642 SHK196638:SHK196642 SRG196638:SRG196642 TBC196638:TBC196642 TKY196638:TKY196642 TUU196638:TUU196642 UEQ196638:UEQ196642 UOM196638:UOM196642 UYI196638:UYI196642 VIE196638:VIE196642 VSA196638:VSA196642 WBW196638:WBW196642 WLS196638:WLS196642 WVO196638:WVO196642 F262174:F262178 JC262174:JC262178 SY262174:SY262178 ACU262174:ACU262178 AMQ262174:AMQ262178 AWM262174:AWM262178 BGI262174:BGI262178 BQE262174:BQE262178 CAA262174:CAA262178 CJW262174:CJW262178 CTS262174:CTS262178 DDO262174:DDO262178 DNK262174:DNK262178 DXG262174:DXG262178 EHC262174:EHC262178 EQY262174:EQY262178 FAU262174:FAU262178 FKQ262174:FKQ262178 FUM262174:FUM262178 GEI262174:GEI262178 GOE262174:GOE262178 GYA262174:GYA262178 HHW262174:HHW262178 HRS262174:HRS262178 IBO262174:IBO262178 ILK262174:ILK262178 IVG262174:IVG262178 JFC262174:JFC262178 JOY262174:JOY262178 JYU262174:JYU262178 KIQ262174:KIQ262178 KSM262174:KSM262178 LCI262174:LCI262178 LME262174:LME262178 LWA262174:LWA262178 MFW262174:MFW262178 MPS262174:MPS262178 MZO262174:MZO262178 NJK262174:NJK262178 NTG262174:NTG262178 ODC262174:ODC262178 OMY262174:OMY262178 OWU262174:OWU262178 PGQ262174:PGQ262178 PQM262174:PQM262178 QAI262174:QAI262178 QKE262174:QKE262178 QUA262174:QUA262178 RDW262174:RDW262178 RNS262174:RNS262178 RXO262174:RXO262178 SHK262174:SHK262178 SRG262174:SRG262178 TBC262174:TBC262178 TKY262174:TKY262178 TUU262174:TUU262178 UEQ262174:UEQ262178 UOM262174:UOM262178 UYI262174:UYI262178 VIE262174:VIE262178 VSA262174:VSA262178 WBW262174:WBW262178 WLS262174:WLS262178 WVO262174:WVO262178 F327710:F327714 JC327710:JC327714 SY327710:SY327714 ACU327710:ACU327714 AMQ327710:AMQ327714 AWM327710:AWM327714 BGI327710:BGI327714 BQE327710:BQE327714 CAA327710:CAA327714 CJW327710:CJW327714 CTS327710:CTS327714 DDO327710:DDO327714 DNK327710:DNK327714 DXG327710:DXG327714 EHC327710:EHC327714 EQY327710:EQY327714 FAU327710:FAU327714 FKQ327710:FKQ327714 FUM327710:FUM327714 GEI327710:GEI327714 GOE327710:GOE327714 GYA327710:GYA327714 HHW327710:HHW327714 HRS327710:HRS327714 IBO327710:IBO327714 ILK327710:ILK327714 IVG327710:IVG327714 JFC327710:JFC327714 JOY327710:JOY327714 JYU327710:JYU327714 KIQ327710:KIQ327714 KSM327710:KSM327714 LCI327710:LCI327714 LME327710:LME327714 LWA327710:LWA327714 MFW327710:MFW327714 MPS327710:MPS327714 MZO327710:MZO327714 NJK327710:NJK327714 NTG327710:NTG327714 ODC327710:ODC327714 OMY327710:OMY327714 OWU327710:OWU327714 PGQ327710:PGQ327714 PQM327710:PQM327714 QAI327710:QAI327714 QKE327710:QKE327714 QUA327710:QUA327714 RDW327710:RDW327714 RNS327710:RNS327714 RXO327710:RXO327714 SHK327710:SHK327714 SRG327710:SRG327714 TBC327710:TBC327714 TKY327710:TKY327714 TUU327710:TUU327714 UEQ327710:UEQ327714 UOM327710:UOM327714 UYI327710:UYI327714 VIE327710:VIE327714 VSA327710:VSA327714 WBW327710:WBW327714 WLS327710:WLS327714 WVO327710:WVO327714 F393246:F393250 JC393246:JC393250 SY393246:SY393250 ACU393246:ACU393250 AMQ393246:AMQ393250 AWM393246:AWM393250 BGI393246:BGI393250 BQE393246:BQE393250 CAA393246:CAA393250 CJW393246:CJW393250 CTS393246:CTS393250 DDO393246:DDO393250 DNK393246:DNK393250 DXG393246:DXG393250 EHC393246:EHC393250 EQY393246:EQY393250 FAU393246:FAU393250 FKQ393246:FKQ393250 FUM393246:FUM393250 GEI393246:GEI393250 GOE393246:GOE393250 GYA393246:GYA393250 HHW393246:HHW393250 HRS393246:HRS393250 IBO393246:IBO393250 ILK393246:ILK393250 IVG393246:IVG393250 JFC393246:JFC393250 JOY393246:JOY393250 JYU393246:JYU393250 KIQ393246:KIQ393250 KSM393246:KSM393250 LCI393246:LCI393250 LME393246:LME393250 LWA393246:LWA393250 MFW393246:MFW393250 MPS393246:MPS393250 MZO393246:MZO393250 NJK393246:NJK393250 NTG393246:NTG393250 ODC393246:ODC393250 OMY393246:OMY393250 OWU393246:OWU393250 PGQ393246:PGQ393250 PQM393246:PQM393250 QAI393246:QAI393250 QKE393246:QKE393250 QUA393246:QUA393250 RDW393246:RDW393250 RNS393246:RNS393250 RXO393246:RXO393250 SHK393246:SHK393250 SRG393246:SRG393250 TBC393246:TBC393250 TKY393246:TKY393250 TUU393246:TUU393250 UEQ393246:UEQ393250 UOM393246:UOM393250 UYI393246:UYI393250 VIE393246:VIE393250 VSA393246:VSA393250 WBW393246:WBW393250 WLS393246:WLS393250 WVO393246:WVO393250 F458782:F458786 JC458782:JC458786 SY458782:SY458786 ACU458782:ACU458786 AMQ458782:AMQ458786 AWM458782:AWM458786 BGI458782:BGI458786 BQE458782:BQE458786 CAA458782:CAA458786 CJW458782:CJW458786 CTS458782:CTS458786 DDO458782:DDO458786 DNK458782:DNK458786 DXG458782:DXG458786 EHC458782:EHC458786 EQY458782:EQY458786 FAU458782:FAU458786 FKQ458782:FKQ458786 FUM458782:FUM458786 GEI458782:GEI458786 GOE458782:GOE458786 GYA458782:GYA458786 HHW458782:HHW458786 HRS458782:HRS458786 IBO458782:IBO458786 ILK458782:ILK458786 IVG458782:IVG458786 JFC458782:JFC458786 JOY458782:JOY458786 JYU458782:JYU458786 KIQ458782:KIQ458786 KSM458782:KSM458786 LCI458782:LCI458786 LME458782:LME458786 LWA458782:LWA458786 MFW458782:MFW458786 MPS458782:MPS458786 MZO458782:MZO458786 NJK458782:NJK458786 NTG458782:NTG458786 ODC458782:ODC458786 OMY458782:OMY458786 OWU458782:OWU458786 PGQ458782:PGQ458786 PQM458782:PQM458786 QAI458782:QAI458786 QKE458782:QKE458786 QUA458782:QUA458786 RDW458782:RDW458786 RNS458782:RNS458786 RXO458782:RXO458786 SHK458782:SHK458786 SRG458782:SRG458786 TBC458782:TBC458786 TKY458782:TKY458786 TUU458782:TUU458786 UEQ458782:UEQ458786 UOM458782:UOM458786 UYI458782:UYI458786 VIE458782:VIE458786 VSA458782:VSA458786 WBW458782:WBW458786 WLS458782:WLS458786 WVO458782:WVO458786 F524318:F524322 JC524318:JC524322 SY524318:SY524322 ACU524318:ACU524322 AMQ524318:AMQ524322 AWM524318:AWM524322 BGI524318:BGI524322 BQE524318:BQE524322 CAA524318:CAA524322 CJW524318:CJW524322 CTS524318:CTS524322 DDO524318:DDO524322 DNK524318:DNK524322 DXG524318:DXG524322 EHC524318:EHC524322 EQY524318:EQY524322 FAU524318:FAU524322 FKQ524318:FKQ524322 FUM524318:FUM524322 GEI524318:GEI524322 GOE524318:GOE524322 GYA524318:GYA524322 HHW524318:HHW524322 HRS524318:HRS524322 IBO524318:IBO524322 ILK524318:ILK524322 IVG524318:IVG524322 JFC524318:JFC524322 JOY524318:JOY524322 JYU524318:JYU524322 KIQ524318:KIQ524322 KSM524318:KSM524322 LCI524318:LCI524322 LME524318:LME524322 LWA524318:LWA524322 MFW524318:MFW524322 MPS524318:MPS524322 MZO524318:MZO524322 NJK524318:NJK524322 NTG524318:NTG524322 ODC524318:ODC524322 OMY524318:OMY524322 OWU524318:OWU524322 PGQ524318:PGQ524322 PQM524318:PQM524322 QAI524318:QAI524322 QKE524318:QKE524322 QUA524318:QUA524322 RDW524318:RDW524322 RNS524318:RNS524322 RXO524318:RXO524322 SHK524318:SHK524322 SRG524318:SRG524322 TBC524318:TBC524322 TKY524318:TKY524322 TUU524318:TUU524322 UEQ524318:UEQ524322 UOM524318:UOM524322 UYI524318:UYI524322 VIE524318:VIE524322 VSA524318:VSA524322 WBW524318:WBW524322 WLS524318:WLS524322 WVO524318:WVO524322 F589854:F589858 JC589854:JC589858 SY589854:SY589858 ACU589854:ACU589858 AMQ589854:AMQ589858 AWM589854:AWM589858 BGI589854:BGI589858 BQE589854:BQE589858 CAA589854:CAA589858 CJW589854:CJW589858 CTS589854:CTS589858 DDO589854:DDO589858 DNK589854:DNK589858 DXG589854:DXG589858 EHC589854:EHC589858 EQY589854:EQY589858 FAU589854:FAU589858 FKQ589854:FKQ589858 FUM589854:FUM589858 GEI589854:GEI589858 GOE589854:GOE589858 GYA589854:GYA589858 HHW589854:HHW589858 HRS589854:HRS589858 IBO589854:IBO589858 ILK589854:ILK589858 IVG589854:IVG589858 JFC589854:JFC589858 JOY589854:JOY589858 JYU589854:JYU589858 KIQ589854:KIQ589858 KSM589854:KSM589858 LCI589854:LCI589858 LME589854:LME589858 LWA589854:LWA589858 MFW589854:MFW589858 MPS589854:MPS589858 MZO589854:MZO589858 NJK589854:NJK589858 NTG589854:NTG589858 ODC589854:ODC589858 OMY589854:OMY589858 OWU589854:OWU589858 PGQ589854:PGQ589858 PQM589854:PQM589858 QAI589854:QAI589858 QKE589854:QKE589858 QUA589854:QUA589858 RDW589854:RDW589858 RNS589854:RNS589858 RXO589854:RXO589858 SHK589854:SHK589858 SRG589854:SRG589858 TBC589854:TBC589858 TKY589854:TKY589858 TUU589854:TUU589858 UEQ589854:UEQ589858 UOM589854:UOM589858 UYI589854:UYI589858 VIE589854:VIE589858 VSA589854:VSA589858 WBW589854:WBW589858 WLS589854:WLS589858 WVO589854:WVO589858 F655390:F655394 JC655390:JC655394 SY655390:SY655394 ACU655390:ACU655394 AMQ655390:AMQ655394 AWM655390:AWM655394 BGI655390:BGI655394 BQE655390:BQE655394 CAA655390:CAA655394 CJW655390:CJW655394 CTS655390:CTS655394 DDO655390:DDO655394 DNK655390:DNK655394 DXG655390:DXG655394 EHC655390:EHC655394 EQY655390:EQY655394 FAU655390:FAU655394 FKQ655390:FKQ655394 FUM655390:FUM655394 GEI655390:GEI655394 GOE655390:GOE655394 GYA655390:GYA655394 HHW655390:HHW655394 HRS655390:HRS655394 IBO655390:IBO655394 ILK655390:ILK655394 IVG655390:IVG655394 JFC655390:JFC655394 JOY655390:JOY655394 JYU655390:JYU655394 KIQ655390:KIQ655394 KSM655390:KSM655394 LCI655390:LCI655394 LME655390:LME655394 LWA655390:LWA655394 MFW655390:MFW655394 MPS655390:MPS655394 MZO655390:MZO655394 NJK655390:NJK655394 NTG655390:NTG655394 ODC655390:ODC655394 OMY655390:OMY655394 OWU655390:OWU655394 PGQ655390:PGQ655394 PQM655390:PQM655394 QAI655390:QAI655394 QKE655390:QKE655394 QUA655390:QUA655394 RDW655390:RDW655394 RNS655390:RNS655394 RXO655390:RXO655394 SHK655390:SHK655394 SRG655390:SRG655394 TBC655390:TBC655394 TKY655390:TKY655394 TUU655390:TUU655394 UEQ655390:UEQ655394 UOM655390:UOM655394 UYI655390:UYI655394 VIE655390:VIE655394 VSA655390:VSA655394 WBW655390:WBW655394 WLS655390:WLS655394 WVO655390:WVO655394 F720926:F720930 JC720926:JC720930 SY720926:SY720930 ACU720926:ACU720930 AMQ720926:AMQ720930 AWM720926:AWM720930 BGI720926:BGI720930 BQE720926:BQE720930 CAA720926:CAA720930 CJW720926:CJW720930 CTS720926:CTS720930 DDO720926:DDO720930 DNK720926:DNK720930 DXG720926:DXG720930 EHC720926:EHC720930 EQY720926:EQY720930 FAU720926:FAU720930 FKQ720926:FKQ720930 FUM720926:FUM720930 GEI720926:GEI720930 GOE720926:GOE720930 GYA720926:GYA720930 HHW720926:HHW720930 HRS720926:HRS720930 IBO720926:IBO720930 ILK720926:ILK720930 IVG720926:IVG720930 JFC720926:JFC720930 JOY720926:JOY720930 JYU720926:JYU720930 KIQ720926:KIQ720930 KSM720926:KSM720930 LCI720926:LCI720930 LME720926:LME720930 LWA720926:LWA720930 MFW720926:MFW720930 MPS720926:MPS720930 MZO720926:MZO720930 NJK720926:NJK720930 NTG720926:NTG720930 ODC720926:ODC720930 OMY720926:OMY720930 OWU720926:OWU720930 PGQ720926:PGQ720930 PQM720926:PQM720930 QAI720926:QAI720930 QKE720926:QKE720930 QUA720926:QUA720930 RDW720926:RDW720930 RNS720926:RNS720930 RXO720926:RXO720930 SHK720926:SHK720930 SRG720926:SRG720930 TBC720926:TBC720930 TKY720926:TKY720930 TUU720926:TUU720930 UEQ720926:UEQ720930 UOM720926:UOM720930 UYI720926:UYI720930 VIE720926:VIE720930 VSA720926:VSA720930 WBW720926:WBW720930 WLS720926:WLS720930 WVO720926:WVO720930 F786462:F786466 JC786462:JC786466 SY786462:SY786466 ACU786462:ACU786466 AMQ786462:AMQ786466 AWM786462:AWM786466 BGI786462:BGI786466 BQE786462:BQE786466 CAA786462:CAA786466 CJW786462:CJW786466 CTS786462:CTS786466 DDO786462:DDO786466 DNK786462:DNK786466 DXG786462:DXG786466 EHC786462:EHC786466 EQY786462:EQY786466 FAU786462:FAU786466 FKQ786462:FKQ786466 FUM786462:FUM786466 GEI786462:GEI786466 GOE786462:GOE786466 GYA786462:GYA786466 HHW786462:HHW786466 HRS786462:HRS786466 IBO786462:IBO786466 ILK786462:ILK786466 IVG786462:IVG786466 JFC786462:JFC786466 JOY786462:JOY786466 JYU786462:JYU786466 KIQ786462:KIQ786466 KSM786462:KSM786466 LCI786462:LCI786466 LME786462:LME786466 LWA786462:LWA786466 MFW786462:MFW786466 MPS786462:MPS786466 MZO786462:MZO786466 NJK786462:NJK786466 NTG786462:NTG786466 ODC786462:ODC786466 OMY786462:OMY786466 OWU786462:OWU786466 PGQ786462:PGQ786466 PQM786462:PQM786466 QAI786462:QAI786466 QKE786462:QKE786466 QUA786462:QUA786466 RDW786462:RDW786466 RNS786462:RNS786466 RXO786462:RXO786466 SHK786462:SHK786466 SRG786462:SRG786466 TBC786462:TBC786466 TKY786462:TKY786466 TUU786462:TUU786466 UEQ786462:UEQ786466 UOM786462:UOM786466 UYI786462:UYI786466 VIE786462:VIE786466 VSA786462:VSA786466 WBW786462:WBW786466 WLS786462:WLS786466 WVO786462:WVO786466 F851998:F852002 JC851998:JC852002 SY851998:SY852002 ACU851998:ACU852002 AMQ851998:AMQ852002 AWM851998:AWM852002 BGI851998:BGI852002 BQE851998:BQE852002 CAA851998:CAA852002 CJW851998:CJW852002 CTS851998:CTS852002 DDO851998:DDO852002 DNK851998:DNK852002 DXG851998:DXG852002 EHC851998:EHC852002 EQY851998:EQY852002 FAU851998:FAU852002 FKQ851998:FKQ852002 FUM851998:FUM852002 GEI851998:GEI852002 GOE851998:GOE852002 GYA851998:GYA852002 HHW851998:HHW852002 HRS851998:HRS852002 IBO851998:IBO852002 ILK851998:ILK852002 IVG851998:IVG852002 JFC851998:JFC852002 JOY851998:JOY852002 JYU851998:JYU852002 KIQ851998:KIQ852002 KSM851998:KSM852002 LCI851998:LCI852002 LME851998:LME852002 LWA851998:LWA852002 MFW851998:MFW852002 MPS851998:MPS852002 MZO851998:MZO852002 NJK851998:NJK852002 NTG851998:NTG852002 ODC851998:ODC852002 OMY851998:OMY852002 OWU851998:OWU852002 PGQ851998:PGQ852002 PQM851998:PQM852002 QAI851998:QAI852002 QKE851998:QKE852002 QUA851998:QUA852002 RDW851998:RDW852002 RNS851998:RNS852002 RXO851998:RXO852002 SHK851998:SHK852002 SRG851998:SRG852002 TBC851998:TBC852002 TKY851998:TKY852002 TUU851998:TUU852002 UEQ851998:UEQ852002 UOM851998:UOM852002 UYI851998:UYI852002 VIE851998:VIE852002 VSA851998:VSA852002 WBW851998:WBW852002 WLS851998:WLS852002 WVO851998:WVO852002 F917534:F917538 JC917534:JC917538 SY917534:SY917538 ACU917534:ACU917538 AMQ917534:AMQ917538 AWM917534:AWM917538 BGI917534:BGI917538 BQE917534:BQE917538 CAA917534:CAA917538 CJW917534:CJW917538 CTS917534:CTS917538 DDO917534:DDO917538 DNK917534:DNK917538 DXG917534:DXG917538 EHC917534:EHC917538 EQY917534:EQY917538 FAU917534:FAU917538 FKQ917534:FKQ917538 FUM917534:FUM917538 GEI917534:GEI917538 GOE917534:GOE917538 GYA917534:GYA917538 HHW917534:HHW917538 HRS917534:HRS917538 IBO917534:IBO917538 ILK917534:ILK917538 IVG917534:IVG917538 JFC917534:JFC917538 JOY917534:JOY917538 JYU917534:JYU917538 KIQ917534:KIQ917538 KSM917534:KSM917538 LCI917534:LCI917538 LME917534:LME917538 LWA917534:LWA917538 MFW917534:MFW917538 MPS917534:MPS917538 MZO917534:MZO917538 NJK917534:NJK917538 NTG917534:NTG917538 ODC917534:ODC917538 OMY917534:OMY917538 OWU917534:OWU917538 PGQ917534:PGQ917538 PQM917534:PQM917538 QAI917534:QAI917538 QKE917534:QKE917538 QUA917534:QUA917538 RDW917534:RDW917538 RNS917534:RNS917538 RXO917534:RXO917538 SHK917534:SHK917538 SRG917534:SRG917538 TBC917534:TBC917538 TKY917534:TKY917538 TUU917534:TUU917538 UEQ917534:UEQ917538 UOM917534:UOM917538 UYI917534:UYI917538 VIE917534:VIE917538 VSA917534:VSA917538 WBW917534:WBW917538 WLS917534:WLS917538 WVO917534:WVO917538 F983070:F983074 JC983070:JC983074 SY983070:SY983074 ACU983070:ACU983074 AMQ983070:AMQ983074 AWM983070:AWM983074 BGI983070:BGI983074 BQE983070:BQE983074 CAA983070:CAA983074 CJW983070:CJW983074 CTS983070:CTS983074 DDO983070:DDO983074 DNK983070:DNK983074 DXG983070:DXG983074 EHC983070:EHC983074 EQY983070:EQY983074 FAU983070:FAU983074 FKQ983070:FKQ983074 FUM983070:FUM983074 GEI983070:GEI983074 GOE983070:GOE983074 GYA983070:GYA983074 HHW983070:HHW983074 HRS983070:HRS983074 IBO983070:IBO983074 ILK983070:ILK983074 IVG983070:IVG983074 JFC983070:JFC983074 JOY983070:JOY983074 JYU983070:JYU983074 KIQ983070:KIQ983074 KSM983070:KSM983074 LCI983070:LCI983074 LME983070:LME983074 LWA983070:LWA983074 MFW983070:MFW983074 MPS983070:MPS983074 MZO983070:MZO983074 NJK983070:NJK983074 NTG983070:NTG983074 ODC983070:ODC983074 OMY983070:OMY983074 OWU983070:OWU983074 PGQ983070:PGQ983074 PQM983070:PQM983074 QAI983070:QAI983074 QKE983070:QKE983074 QUA983070:QUA983074 RDW983070:RDW983074 RNS983070:RNS983074 RXO983070:RXO983074 SHK983070:SHK983074 SRG983070:SRG983074 TBC983070:TBC983074 TKY983070:TKY983074 TUU983070:TUU983074 UEQ983070:UEQ983074 UOM983070:UOM983074 UYI983070:UYI983074 VIE983070:VIE983074 VSA983070:VSA983074 WBW983070:WBW983074 WLS983070:WLS983074 WVO983070:WVO983074 F1:F2 JC1:JC2 SY1:SY2 ACU1:ACU2 AMQ1:AMQ2 AWM1:AWM2 BGI1:BGI2 BQE1:BQE2 CAA1:CAA2 CJW1:CJW2 CTS1:CTS2 DDO1:DDO2 DNK1:DNK2 DXG1:DXG2 EHC1:EHC2 EQY1:EQY2 FAU1:FAU2 FKQ1:FKQ2 FUM1:FUM2 GEI1:GEI2 GOE1:GOE2 GYA1:GYA2 HHW1:HHW2 HRS1:HRS2 IBO1:IBO2 ILK1:ILK2 IVG1:IVG2 JFC1:JFC2 JOY1:JOY2 JYU1:JYU2 KIQ1:KIQ2 KSM1:KSM2 LCI1:LCI2 LME1:LME2 LWA1:LWA2 MFW1:MFW2 MPS1:MPS2 MZO1:MZO2 NJK1:NJK2 NTG1:NTG2 ODC1:ODC2 OMY1:OMY2 OWU1:OWU2 PGQ1:PGQ2 PQM1:PQM2 QAI1:QAI2 QKE1:QKE2 QUA1:QUA2 RDW1:RDW2 RNS1:RNS2 RXO1:RXO2 SHK1:SHK2 SRG1:SRG2 TBC1:TBC2 TKY1:TKY2 TUU1:TUU2 UEQ1:UEQ2 UOM1:UOM2 UYI1:UYI2 VIE1:VIE2 VSA1:VSA2 WBW1:WBW2 WLS1:WLS2 WVO1:WVO2 F4:F8 JC4:JC8 SY4:SY8 ACU4:ACU8 AMQ4:AMQ8 AWM4:AWM8 BGI4:BGI8 BQE4:BQE8 CAA4:CAA8 CJW4:CJW8 CTS4:CTS8 DDO4:DDO8 DNK4:DNK8 DXG4:DXG8 EHC4:EHC8 EQY4:EQY8 FAU4:FAU8 FKQ4:FKQ8 FUM4:FUM8 GEI4:GEI8 GOE4:GOE8 GYA4:GYA8 HHW4:HHW8 HRS4:HRS8 IBO4:IBO8 ILK4:ILK8 IVG4:IVG8 JFC4:JFC8 JOY4:JOY8 JYU4:JYU8 KIQ4:KIQ8 KSM4:KSM8 LCI4:LCI8 LME4:LME8 LWA4:LWA8 MFW4:MFW8 MPS4:MPS8 MZO4:MZO8 NJK4:NJK8 NTG4:NTG8 ODC4:ODC8 OMY4:OMY8 OWU4:OWU8 PGQ4:PGQ8 PQM4:PQM8 QAI4:QAI8 QKE4:QKE8 QUA4:QUA8 RDW4:RDW8 RNS4:RNS8 RXO4:RXO8 SHK4:SHK8 SRG4:SRG8 TBC4:TBC8 TKY4:TKY8 TUU4:TUU8 UEQ4:UEQ8 UOM4:UOM8 UYI4:UYI8 VIE4:VIE8 VSA4:VSA8 WBW4:WBW8 WLS4:WLS8 WVO4:WVO8 F65540:F65544 JC65540:JC65544 SY65540:SY65544 ACU65540:ACU65544 AMQ65540:AMQ65544 AWM65540:AWM65544 BGI65540:BGI65544 BQE65540:BQE65544 CAA65540:CAA65544 CJW65540:CJW65544 CTS65540:CTS65544 DDO65540:DDO65544 DNK65540:DNK65544 DXG65540:DXG65544 EHC65540:EHC65544 EQY65540:EQY65544 FAU65540:FAU65544 FKQ65540:FKQ65544 FUM65540:FUM65544 GEI65540:GEI65544 GOE65540:GOE65544 GYA65540:GYA65544 HHW65540:HHW65544 HRS65540:HRS65544 IBO65540:IBO65544 ILK65540:ILK65544 IVG65540:IVG65544 JFC65540:JFC65544 JOY65540:JOY65544 JYU65540:JYU65544 KIQ65540:KIQ65544 KSM65540:KSM65544 LCI65540:LCI65544 LME65540:LME65544 LWA65540:LWA65544 MFW65540:MFW65544 MPS65540:MPS65544 MZO65540:MZO65544 NJK65540:NJK65544 NTG65540:NTG65544 ODC65540:ODC65544 OMY65540:OMY65544 OWU65540:OWU65544 PGQ65540:PGQ65544 PQM65540:PQM65544 QAI65540:QAI65544 QKE65540:QKE65544 QUA65540:QUA65544 RDW65540:RDW65544 RNS65540:RNS65544 RXO65540:RXO65544 SHK65540:SHK65544 SRG65540:SRG65544 TBC65540:TBC65544 TKY65540:TKY65544 TUU65540:TUU65544 UEQ65540:UEQ65544 UOM65540:UOM65544 UYI65540:UYI65544 VIE65540:VIE65544 VSA65540:VSA65544 WBW65540:WBW65544 WLS65540:WLS65544 WVO65540:WVO65544 F131076:F131080 JC131076:JC131080 SY131076:SY131080 ACU131076:ACU131080 AMQ131076:AMQ131080 AWM131076:AWM131080 BGI131076:BGI131080 BQE131076:BQE131080 CAA131076:CAA131080 CJW131076:CJW131080 CTS131076:CTS131080 DDO131076:DDO131080 DNK131076:DNK131080 DXG131076:DXG131080 EHC131076:EHC131080 EQY131076:EQY131080 FAU131076:FAU131080 FKQ131076:FKQ131080 FUM131076:FUM131080 GEI131076:GEI131080 GOE131076:GOE131080 GYA131076:GYA131080 HHW131076:HHW131080 HRS131076:HRS131080 IBO131076:IBO131080 ILK131076:ILK131080 IVG131076:IVG131080 JFC131076:JFC131080 JOY131076:JOY131080 JYU131076:JYU131080 KIQ131076:KIQ131080 KSM131076:KSM131080 LCI131076:LCI131080 LME131076:LME131080 LWA131076:LWA131080 MFW131076:MFW131080 MPS131076:MPS131080 MZO131076:MZO131080 NJK131076:NJK131080 NTG131076:NTG131080 ODC131076:ODC131080 OMY131076:OMY131080 OWU131076:OWU131080 PGQ131076:PGQ131080 PQM131076:PQM131080 QAI131076:QAI131080 QKE131076:QKE131080 QUA131076:QUA131080 RDW131076:RDW131080 RNS131076:RNS131080 RXO131076:RXO131080 SHK131076:SHK131080 SRG131076:SRG131080 TBC131076:TBC131080 TKY131076:TKY131080 TUU131076:TUU131080 UEQ131076:UEQ131080 UOM131076:UOM131080 UYI131076:UYI131080 VIE131076:VIE131080 VSA131076:VSA131080 WBW131076:WBW131080 WLS131076:WLS131080 WVO131076:WVO131080 F196612:F196616 JC196612:JC196616 SY196612:SY196616 ACU196612:ACU196616 AMQ196612:AMQ196616 AWM196612:AWM196616 BGI196612:BGI196616 BQE196612:BQE196616 CAA196612:CAA196616 CJW196612:CJW196616 CTS196612:CTS196616 DDO196612:DDO196616 DNK196612:DNK196616 DXG196612:DXG196616 EHC196612:EHC196616 EQY196612:EQY196616 FAU196612:FAU196616 FKQ196612:FKQ196616 FUM196612:FUM196616 GEI196612:GEI196616 GOE196612:GOE196616 GYA196612:GYA196616 HHW196612:HHW196616 HRS196612:HRS196616 IBO196612:IBO196616 ILK196612:ILK196616 IVG196612:IVG196616 JFC196612:JFC196616 JOY196612:JOY196616 JYU196612:JYU196616 KIQ196612:KIQ196616 KSM196612:KSM196616 LCI196612:LCI196616 LME196612:LME196616 LWA196612:LWA196616 MFW196612:MFW196616 MPS196612:MPS196616 MZO196612:MZO196616 NJK196612:NJK196616 NTG196612:NTG196616 ODC196612:ODC196616 OMY196612:OMY196616 OWU196612:OWU196616 PGQ196612:PGQ196616 PQM196612:PQM196616 QAI196612:QAI196616 QKE196612:QKE196616 QUA196612:QUA196616 RDW196612:RDW196616 RNS196612:RNS196616 RXO196612:RXO196616 SHK196612:SHK196616 SRG196612:SRG196616 TBC196612:TBC196616 TKY196612:TKY196616 TUU196612:TUU196616 UEQ196612:UEQ196616 UOM196612:UOM196616 UYI196612:UYI196616 VIE196612:VIE196616 VSA196612:VSA196616 WBW196612:WBW196616 WLS196612:WLS196616 WVO196612:WVO196616 F262148:F262152 JC262148:JC262152 SY262148:SY262152 ACU262148:ACU262152 AMQ262148:AMQ262152 AWM262148:AWM262152 BGI262148:BGI262152 BQE262148:BQE262152 CAA262148:CAA262152 CJW262148:CJW262152 CTS262148:CTS262152 DDO262148:DDO262152 DNK262148:DNK262152 DXG262148:DXG262152 EHC262148:EHC262152 EQY262148:EQY262152 FAU262148:FAU262152 FKQ262148:FKQ262152 FUM262148:FUM262152 GEI262148:GEI262152 GOE262148:GOE262152 GYA262148:GYA262152 HHW262148:HHW262152 HRS262148:HRS262152 IBO262148:IBO262152 ILK262148:ILK262152 IVG262148:IVG262152 JFC262148:JFC262152 JOY262148:JOY262152 JYU262148:JYU262152 KIQ262148:KIQ262152 KSM262148:KSM262152 LCI262148:LCI262152 LME262148:LME262152 LWA262148:LWA262152 MFW262148:MFW262152 MPS262148:MPS262152 MZO262148:MZO262152 NJK262148:NJK262152 NTG262148:NTG262152 ODC262148:ODC262152 OMY262148:OMY262152 OWU262148:OWU262152 PGQ262148:PGQ262152 PQM262148:PQM262152 QAI262148:QAI262152 QKE262148:QKE262152 QUA262148:QUA262152 RDW262148:RDW262152 RNS262148:RNS262152 RXO262148:RXO262152 SHK262148:SHK262152 SRG262148:SRG262152 TBC262148:TBC262152 TKY262148:TKY262152 TUU262148:TUU262152 UEQ262148:UEQ262152 UOM262148:UOM262152 UYI262148:UYI262152 VIE262148:VIE262152 VSA262148:VSA262152 WBW262148:WBW262152 WLS262148:WLS262152 WVO262148:WVO262152 F327684:F327688 JC327684:JC327688 SY327684:SY327688 ACU327684:ACU327688 AMQ327684:AMQ327688 AWM327684:AWM327688 BGI327684:BGI327688 BQE327684:BQE327688 CAA327684:CAA327688 CJW327684:CJW327688 CTS327684:CTS327688 DDO327684:DDO327688 DNK327684:DNK327688 DXG327684:DXG327688 EHC327684:EHC327688 EQY327684:EQY327688 FAU327684:FAU327688 FKQ327684:FKQ327688 FUM327684:FUM327688 GEI327684:GEI327688 GOE327684:GOE327688 GYA327684:GYA327688 HHW327684:HHW327688 HRS327684:HRS327688 IBO327684:IBO327688 ILK327684:ILK327688 IVG327684:IVG327688 JFC327684:JFC327688 JOY327684:JOY327688 JYU327684:JYU327688 KIQ327684:KIQ327688 KSM327684:KSM327688 LCI327684:LCI327688 LME327684:LME327688 LWA327684:LWA327688 MFW327684:MFW327688 MPS327684:MPS327688 MZO327684:MZO327688 NJK327684:NJK327688 NTG327684:NTG327688 ODC327684:ODC327688 OMY327684:OMY327688 OWU327684:OWU327688 PGQ327684:PGQ327688 PQM327684:PQM327688 QAI327684:QAI327688 QKE327684:QKE327688 QUA327684:QUA327688 RDW327684:RDW327688 RNS327684:RNS327688 RXO327684:RXO327688 SHK327684:SHK327688 SRG327684:SRG327688 TBC327684:TBC327688 TKY327684:TKY327688 TUU327684:TUU327688 UEQ327684:UEQ327688 UOM327684:UOM327688 UYI327684:UYI327688 VIE327684:VIE327688 VSA327684:VSA327688 WBW327684:WBW327688 WLS327684:WLS327688 WVO327684:WVO327688 F393220:F393224 JC393220:JC393224 SY393220:SY393224 ACU393220:ACU393224 AMQ393220:AMQ393224 AWM393220:AWM393224 BGI393220:BGI393224 BQE393220:BQE393224 CAA393220:CAA393224 CJW393220:CJW393224 CTS393220:CTS393224 DDO393220:DDO393224 DNK393220:DNK393224 DXG393220:DXG393224 EHC393220:EHC393224 EQY393220:EQY393224 FAU393220:FAU393224 FKQ393220:FKQ393224 FUM393220:FUM393224 GEI393220:GEI393224 GOE393220:GOE393224 GYA393220:GYA393224 HHW393220:HHW393224 HRS393220:HRS393224 IBO393220:IBO393224 ILK393220:ILK393224 IVG393220:IVG393224 JFC393220:JFC393224 JOY393220:JOY393224 JYU393220:JYU393224 KIQ393220:KIQ393224 KSM393220:KSM393224 LCI393220:LCI393224 LME393220:LME393224 LWA393220:LWA393224 MFW393220:MFW393224 MPS393220:MPS393224 MZO393220:MZO393224 NJK393220:NJK393224 NTG393220:NTG393224 ODC393220:ODC393224 OMY393220:OMY393224 OWU393220:OWU393224 PGQ393220:PGQ393224 PQM393220:PQM393224 QAI393220:QAI393224 QKE393220:QKE393224 QUA393220:QUA393224 RDW393220:RDW393224 RNS393220:RNS393224 RXO393220:RXO393224 SHK393220:SHK393224 SRG393220:SRG393224 TBC393220:TBC393224 TKY393220:TKY393224 TUU393220:TUU393224 UEQ393220:UEQ393224 UOM393220:UOM393224 UYI393220:UYI393224 VIE393220:VIE393224 VSA393220:VSA393224 WBW393220:WBW393224 WLS393220:WLS393224 WVO393220:WVO393224 F458756:F458760 JC458756:JC458760 SY458756:SY458760 ACU458756:ACU458760 AMQ458756:AMQ458760 AWM458756:AWM458760 BGI458756:BGI458760 BQE458756:BQE458760 CAA458756:CAA458760 CJW458756:CJW458760 CTS458756:CTS458760 DDO458756:DDO458760 DNK458756:DNK458760 DXG458756:DXG458760 EHC458756:EHC458760 EQY458756:EQY458760 FAU458756:FAU458760 FKQ458756:FKQ458760 FUM458756:FUM458760 GEI458756:GEI458760 GOE458756:GOE458760 GYA458756:GYA458760 HHW458756:HHW458760 HRS458756:HRS458760 IBO458756:IBO458760 ILK458756:ILK458760 IVG458756:IVG458760 JFC458756:JFC458760 JOY458756:JOY458760 JYU458756:JYU458760 KIQ458756:KIQ458760 KSM458756:KSM458760 LCI458756:LCI458760 LME458756:LME458760 LWA458756:LWA458760 MFW458756:MFW458760 MPS458756:MPS458760 MZO458756:MZO458760 NJK458756:NJK458760 NTG458756:NTG458760 ODC458756:ODC458760 OMY458756:OMY458760 OWU458756:OWU458760 PGQ458756:PGQ458760 PQM458756:PQM458760 QAI458756:QAI458760 QKE458756:QKE458760 QUA458756:QUA458760 RDW458756:RDW458760 RNS458756:RNS458760 RXO458756:RXO458760 SHK458756:SHK458760 SRG458756:SRG458760 TBC458756:TBC458760 TKY458756:TKY458760 TUU458756:TUU458760 UEQ458756:UEQ458760 UOM458756:UOM458760 UYI458756:UYI458760 VIE458756:VIE458760 VSA458756:VSA458760 WBW458756:WBW458760 WLS458756:WLS458760 WVO458756:WVO458760 F524292:F524296 JC524292:JC524296 SY524292:SY524296 ACU524292:ACU524296 AMQ524292:AMQ524296 AWM524292:AWM524296 BGI524292:BGI524296 BQE524292:BQE524296 CAA524292:CAA524296 CJW524292:CJW524296 CTS524292:CTS524296 DDO524292:DDO524296 DNK524292:DNK524296 DXG524292:DXG524296 EHC524292:EHC524296 EQY524292:EQY524296 FAU524292:FAU524296 FKQ524292:FKQ524296 FUM524292:FUM524296 GEI524292:GEI524296 GOE524292:GOE524296 GYA524292:GYA524296 HHW524292:HHW524296 HRS524292:HRS524296 IBO524292:IBO524296 ILK524292:ILK524296 IVG524292:IVG524296 JFC524292:JFC524296 JOY524292:JOY524296 JYU524292:JYU524296 KIQ524292:KIQ524296 KSM524292:KSM524296 LCI524292:LCI524296 LME524292:LME524296 LWA524292:LWA524296 MFW524292:MFW524296 MPS524292:MPS524296 MZO524292:MZO524296 NJK524292:NJK524296 NTG524292:NTG524296 ODC524292:ODC524296 OMY524292:OMY524296 OWU524292:OWU524296 PGQ524292:PGQ524296 PQM524292:PQM524296 QAI524292:QAI524296 QKE524292:QKE524296 QUA524292:QUA524296 RDW524292:RDW524296 RNS524292:RNS524296 RXO524292:RXO524296 SHK524292:SHK524296 SRG524292:SRG524296 TBC524292:TBC524296 TKY524292:TKY524296 TUU524292:TUU524296 UEQ524292:UEQ524296 UOM524292:UOM524296 UYI524292:UYI524296 VIE524292:VIE524296 VSA524292:VSA524296 WBW524292:WBW524296 WLS524292:WLS524296 WVO524292:WVO524296 F589828:F589832 JC589828:JC589832 SY589828:SY589832 ACU589828:ACU589832 AMQ589828:AMQ589832 AWM589828:AWM589832 BGI589828:BGI589832 BQE589828:BQE589832 CAA589828:CAA589832 CJW589828:CJW589832 CTS589828:CTS589832 DDO589828:DDO589832 DNK589828:DNK589832 DXG589828:DXG589832 EHC589828:EHC589832 EQY589828:EQY589832 FAU589828:FAU589832 FKQ589828:FKQ589832 FUM589828:FUM589832 GEI589828:GEI589832 GOE589828:GOE589832 GYA589828:GYA589832 HHW589828:HHW589832 HRS589828:HRS589832 IBO589828:IBO589832 ILK589828:ILK589832 IVG589828:IVG589832 JFC589828:JFC589832 JOY589828:JOY589832 JYU589828:JYU589832 KIQ589828:KIQ589832 KSM589828:KSM589832 LCI589828:LCI589832 LME589828:LME589832 LWA589828:LWA589832 MFW589828:MFW589832 MPS589828:MPS589832 MZO589828:MZO589832 NJK589828:NJK589832 NTG589828:NTG589832 ODC589828:ODC589832 OMY589828:OMY589832 OWU589828:OWU589832 PGQ589828:PGQ589832 PQM589828:PQM589832 QAI589828:QAI589832 QKE589828:QKE589832 QUA589828:QUA589832 RDW589828:RDW589832 RNS589828:RNS589832 RXO589828:RXO589832 SHK589828:SHK589832 SRG589828:SRG589832 TBC589828:TBC589832 TKY589828:TKY589832 TUU589828:TUU589832 UEQ589828:UEQ589832 UOM589828:UOM589832 UYI589828:UYI589832 VIE589828:VIE589832 VSA589828:VSA589832 WBW589828:WBW589832 WLS589828:WLS589832 WVO589828:WVO589832 F655364:F655368 JC655364:JC655368 SY655364:SY655368 ACU655364:ACU655368 AMQ655364:AMQ655368 AWM655364:AWM655368 BGI655364:BGI655368 BQE655364:BQE655368 CAA655364:CAA655368 CJW655364:CJW655368 CTS655364:CTS655368 DDO655364:DDO655368 DNK655364:DNK655368 DXG655364:DXG655368 EHC655364:EHC655368 EQY655364:EQY655368 FAU655364:FAU655368 FKQ655364:FKQ655368 FUM655364:FUM655368 GEI655364:GEI655368 GOE655364:GOE655368 GYA655364:GYA655368 HHW655364:HHW655368 HRS655364:HRS655368 IBO655364:IBO655368 ILK655364:ILK655368 IVG655364:IVG655368 JFC655364:JFC655368 JOY655364:JOY655368 JYU655364:JYU655368 KIQ655364:KIQ655368 KSM655364:KSM655368 LCI655364:LCI655368 LME655364:LME655368 LWA655364:LWA655368 MFW655364:MFW655368 MPS655364:MPS655368 MZO655364:MZO655368 NJK655364:NJK655368 NTG655364:NTG655368 ODC655364:ODC655368 OMY655364:OMY655368 OWU655364:OWU655368 PGQ655364:PGQ655368 PQM655364:PQM655368 QAI655364:QAI655368 QKE655364:QKE655368 QUA655364:QUA655368 RDW655364:RDW655368 RNS655364:RNS655368 RXO655364:RXO655368 SHK655364:SHK655368 SRG655364:SRG655368 TBC655364:TBC655368 TKY655364:TKY655368 TUU655364:TUU655368 UEQ655364:UEQ655368 UOM655364:UOM655368 UYI655364:UYI655368 VIE655364:VIE655368 VSA655364:VSA655368 WBW655364:WBW655368 WLS655364:WLS655368 WVO655364:WVO655368 F720900:F720904 JC720900:JC720904 SY720900:SY720904 ACU720900:ACU720904 AMQ720900:AMQ720904 AWM720900:AWM720904 BGI720900:BGI720904 BQE720900:BQE720904 CAA720900:CAA720904 CJW720900:CJW720904 CTS720900:CTS720904 DDO720900:DDO720904 DNK720900:DNK720904 DXG720900:DXG720904 EHC720900:EHC720904 EQY720900:EQY720904 FAU720900:FAU720904 FKQ720900:FKQ720904 FUM720900:FUM720904 GEI720900:GEI720904 GOE720900:GOE720904 GYA720900:GYA720904 HHW720900:HHW720904 HRS720900:HRS720904 IBO720900:IBO720904 ILK720900:ILK720904 IVG720900:IVG720904 JFC720900:JFC720904 JOY720900:JOY720904 JYU720900:JYU720904 KIQ720900:KIQ720904 KSM720900:KSM720904 LCI720900:LCI720904 LME720900:LME720904 LWA720900:LWA720904 MFW720900:MFW720904 MPS720900:MPS720904 MZO720900:MZO720904 NJK720900:NJK720904 NTG720900:NTG720904 ODC720900:ODC720904 OMY720900:OMY720904 OWU720900:OWU720904 PGQ720900:PGQ720904 PQM720900:PQM720904 QAI720900:QAI720904 QKE720900:QKE720904 QUA720900:QUA720904 RDW720900:RDW720904 RNS720900:RNS720904 RXO720900:RXO720904 SHK720900:SHK720904 SRG720900:SRG720904 TBC720900:TBC720904 TKY720900:TKY720904 TUU720900:TUU720904 UEQ720900:UEQ720904 UOM720900:UOM720904 UYI720900:UYI720904 VIE720900:VIE720904 VSA720900:VSA720904 WBW720900:WBW720904 WLS720900:WLS720904 WVO720900:WVO720904 F786436:F786440 JC786436:JC786440 SY786436:SY786440 ACU786436:ACU786440 AMQ786436:AMQ786440 AWM786436:AWM786440 BGI786436:BGI786440 BQE786436:BQE786440 CAA786436:CAA786440 CJW786436:CJW786440 CTS786436:CTS786440 DDO786436:DDO786440 DNK786436:DNK786440 DXG786436:DXG786440 EHC786436:EHC786440 EQY786436:EQY786440 FAU786436:FAU786440 FKQ786436:FKQ786440 FUM786436:FUM786440 GEI786436:GEI786440 GOE786436:GOE786440 GYA786436:GYA786440 HHW786436:HHW786440 HRS786436:HRS786440 IBO786436:IBO786440 ILK786436:ILK786440 IVG786436:IVG786440 JFC786436:JFC786440 JOY786436:JOY786440 JYU786436:JYU786440 KIQ786436:KIQ786440 KSM786436:KSM786440 LCI786436:LCI786440 LME786436:LME786440 LWA786436:LWA786440 MFW786436:MFW786440 MPS786436:MPS786440 MZO786436:MZO786440 NJK786436:NJK786440 NTG786436:NTG786440 ODC786436:ODC786440 OMY786436:OMY786440 OWU786436:OWU786440 PGQ786436:PGQ786440 PQM786436:PQM786440 QAI786436:QAI786440 QKE786436:QKE786440 QUA786436:QUA786440 RDW786436:RDW786440 RNS786436:RNS786440 RXO786436:RXO786440 SHK786436:SHK786440 SRG786436:SRG786440 TBC786436:TBC786440 TKY786436:TKY786440 TUU786436:TUU786440 UEQ786436:UEQ786440 UOM786436:UOM786440 UYI786436:UYI786440 VIE786436:VIE786440 VSA786436:VSA786440 WBW786436:WBW786440 WLS786436:WLS786440 WVO786436:WVO786440 F851972:F851976 JC851972:JC851976 SY851972:SY851976 ACU851972:ACU851976 AMQ851972:AMQ851976 AWM851972:AWM851976 BGI851972:BGI851976 BQE851972:BQE851976 CAA851972:CAA851976 CJW851972:CJW851976 CTS851972:CTS851976 DDO851972:DDO851976 DNK851972:DNK851976 DXG851972:DXG851976 EHC851972:EHC851976 EQY851972:EQY851976 FAU851972:FAU851976 FKQ851972:FKQ851976 FUM851972:FUM851976 GEI851972:GEI851976 GOE851972:GOE851976 GYA851972:GYA851976 HHW851972:HHW851976 HRS851972:HRS851976 IBO851972:IBO851976 ILK851972:ILK851976 IVG851972:IVG851976 JFC851972:JFC851976 JOY851972:JOY851976 JYU851972:JYU851976 KIQ851972:KIQ851976 KSM851972:KSM851976 LCI851972:LCI851976 LME851972:LME851976 LWA851972:LWA851976 MFW851972:MFW851976 MPS851972:MPS851976 MZO851972:MZO851976 NJK851972:NJK851976 NTG851972:NTG851976 ODC851972:ODC851976 OMY851972:OMY851976 OWU851972:OWU851976 PGQ851972:PGQ851976 PQM851972:PQM851976 QAI851972:QAI851976 QKE851972:QKE851976 QUA851972:QUA851976 RDW851972:RDW851976 RNS851972:RNS851976 RXO851972:RXO851976 SHK851972:SHK851976 SRG851972:SRG851976 TBC851972:TBC851976 TKY851972:TKY851976 TUU851972:TUU851976 UEQ851972:UEQ851976 UOM851972:UOM851976 UYI851972:UYI851976 VIE851972:VIE851976 VSA851972:VSA851976 WBW851972:WBW851976 WLS851972:WLS851976 WVO851972:WVO851976 F917508:F917512 JC917508:JC917512 SY917508:SY917512 ACU917508:ACU917512 AMQ917508:AMQ917512 AWM917508:AWM917512 BGI917508:BGI917512 BQE917508:BQE917512 CAA917508:CAA917512 CJW917508:CJW917512 CTS917508:CTS917512 DDO917508:DDO917512 DNK917508:DNK917512 DXG917508:DXG917512 EHC917508:EHC917512 EQY917508:EQY917512 FAU917508:FAU917512 FKQ917508:FKQ917512 FUM917508:FUM917512 GEI917508:GEI917512 GOE917508:GOE917512 GYA917508:GYA917512 HHW917508:HHW917512 HRS917508:HRS917512 IBO917508:IBO917512 ILK917508:ILK917512 IVG917508:IVG917512 JFC917508:JFC917512 JOY917508:JOY917512 JYU917508:JYU917512 KIQ917508:KIQ917512 KSM917508:KSM917512 LCI917508:LCI917512 LME917508:LME917512 LWA917508:LWA917512 MFW917508:MFW917512 MPS917508:MPS917512 MZO917508:MZO917512 NJK917508:NJK917512 NTG917508:NTG917512 ODC917508:ODC917512 OMY917508:OMY917512 OWU917508:OWU917512 PGQ917508:PGQ917512 PQM917508:PQM917512 QAI917508:QAI917512 QKE917508:QKE917512 QUA917508:QUA917512 RDW917508:RDW917512 RNS917508:RNS917512 RXO917508:RXO917512 SHK917508:SHK917512 SRG917508:SRG917512 TBC917508:TBC917512 TKY917508:TKY917512 TUU917508:TUU917512 UEQ917508:UEQ917512 UOM917508:UOM917512 UYI917508:UYI917512 VIE917508:VIE917512 VSA917508:VSA917512 WBW917508:WBW917512 WLS917508:WLS917512 WVO917508:WVO917512 F983044:F983048 JC983044:JC983048 SY983044:SY983048 ACU983044:ACU983048 AMQ983044:AMQ983048 AWM983044:AWM983048 BGI983044:BGI983048 BQE983044:BQE983048 CAA983044:CAA983048 CJW983044:CJW983048 CTS983044:CTS983048 DDO983044:DDO983048 DNK983044:DNK983048 DXG983044:DXG983048 EHC983044:EHC983048 EQY983044:EQY983048 FAU983044:FAU983048 FKQ983044:FKQ983048 FUM983044:FUM983048 GEI983044:GEI983048 GOE983044:GOE983048 GYA983044:GYA983048 HHW983044:HHW983048 HRS983044:HRS983048 IBO983044:IBO983048 ILK983044:ILK983048 IVG983044:IVG983048 JFC983044:JFC983048 JOY983044:JOY983048 JYU983044:JYU983048 KIQ983044:KIQ983048 KSM983044:KSM983048 LCI983044:LCI983048 LME983044:LME983048 LWA983044:LWA983048 MFW983044:MFW983048 MPS983044:MPS983048 MZO983044:MZO983048 NJK983044:NJK983048 NTG983044:NTG983048 ODC983044:ODC983048 OMY983044:OMY983048 OWU983044:OWU983048 PGQ983044:PGQ983048 PQM983044:PQM983048 QAI983044:QAI983048 QKE983044:QKE983048 QUA983044:QUA983048 RDW983044:RDW983048 RNS983044:RNS983048 RXO983044:RXO983048 SHK983044:SHK983048 SRG983044:SRG983048 TBC983044:TBC983048 TKY983044:TKY983048 TUU983044:TUU983048 UEQ983044:UEQ983048 UOM983044:UOM983048 UYI983044:UYI983048 VIE983044:VIE983048 VSA983044:VSA983048 WBW983044:WBW983048 WLS983044:WLS983048 WVO983044:WVO983048 F20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F65556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F131092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F196628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F262164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F327700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F393236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F458772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F524308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F589844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F655380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F720916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F786452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F851988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F917524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F983060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F28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F65564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F131100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F196636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F262172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F327708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F393244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F458780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F524316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F589852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F655388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F720924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F786460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F851996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F917532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F983068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F36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F65572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F131108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F196644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F262180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F327716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F393252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F458788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F524324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F589860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F655396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F720932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F786468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F852004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F917540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F983076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opLeftCell="A19" zoomScaleNormal="100" zoomScaleSheetLayoutView="100" workbookViewId="0">
      <selection activeCell="A47" sqref="A47:I47"/>
    </sheetView>
  </sheetViews>
  <sheetFormatPr defaultRowHeight="12.75" x14ac:dyDescent="0.2"/>
  <cols>
    <col min="1" max="1" width="41.75" style="6" customWidth="1"/>
    <col min="2" max="3" width="8.5" style="6" customWidth="1"/>
    <col min="4" max="4" width="9.5" style="6" customWidth="1"/>
    <col min="5" max="5" width="8.5" style="6" customWidth="1"/>
    <col min="6" max="6" width="28.875" style="6" customWidth="1"/>
    <col min="7" max="9" width="8.5" style="6" customWidth="1"/>
    <col min="10" max="10" width="10.75" style="6" hidden="1" customWidth="1"/>
    <col min="11" max="11" width="19.25" style="6" customWidth="1"/>
    <col min="12" max="12" width="0.25" style="6" customWidth="1"/>
    <col min="13" max="256" width="9" style="6"/>
    <col min="257" max="257" width="32.75" style="6" customWidth="1"/>
    <col min="258" max="261" width="8.5" style="6" customWidth="1"/>
    <col min="262" max="262" width="23.75" style="6" customWidth="1"/>
    <col min="263" max="265" width="8.5" style="6" customWidth="1"/>
    <col min="266" max="512" width="9" style="6"/>
    <col min="513" max="513" width="32.75" style="6" customWidth="1"/>
    <col min="514" max="517" width="8.5" style="6" customWidth="1"/>
    <col min="518" max="518" width="23.75" style="6" customWidth="1"/>
    <col min="519" max="521" width="8.5" style="6" customWidth="1"/>
    <col min="522" max="768" width="9" style="6"/>
    <col min="769" max="769" width="32.75" style="6" customWidth="1"/>
    <col min="770" max="773" width="8.5" style="6" customWidth="1"/>
    <col min="774" max="774" width="23.75" style="6" customWidth="1"/>
    <col min="775" max="777" width="8.5" style="6" customWidth="1"/>
    <col min="778" max="1024" width="9" style="6"/>
    <col min="1025" max="1025" width="32.75" style="6" customWidth="1"/>
    <col min="1026" max="1029" width="8.5" style="6" customWidth="1"/>
    <col min="1030" max="1030" width="23.75" style="6" customWidth="1"/>
    <col min="1031" max="1033" width="8.5" style="6" customWidth="1"/>
    <col min="1034" max="1280" width="9" style="6"/>
    <col min="1281" max="1281" width="32.75" style="6" customWidth="1"/>
    <col min="1282" max="1285" width="8.5" style="6" customWidth="1"/>
    <col min="1286" max="1286" width="23.75" style="6" customWidth="1"/>
    <col min="1287" max="1289" width="8.5" style="6" customWidth="1"/>
    <col min="1290" max="1536" width="9" style="6"/>
    <col min="1537" max="1537" width="32.75" style="6" customWidth="1"/>
    <col min="1538" max="1541" width="8.5" style="6" customWidth="1"/>
    <col min="1542" max="1542" width="23.75" style="6" customWidth="1"/>
    <col min="1543" max="1545" width="8.5" style="6" customWidth="1"/>
    <col min="1546" max="1792" width="9" style="6"/>
    <col min="1793" max="1793" width="32.75" style="6" customWidth="1"/>
    <col min="1794" max="1797" width="8.5" style="6" customWidth="1"/>
    <col min="1798" max="1798" width="23.75" style="6" customWidth="1"/>
    <col min="1799" max="1801" width="8.5" style="6" customWidth="1"/>
    <col min="1802" max="2048" width="9" style="6"/>
    <col min="2049" max="2049" width="32.75" style="6" customWidth="1"/>
    <col min="2050" max="2053" width="8.5" style="6" customWidth="1"/>
    <col min="2054" max="2054" width="23.75" style="6" customWidth="1"/>
    <col min="2055" max="2057" width="8.5" style="6" customWidth="1"/>
    <col min="2058" max="2304" width="9" style="6"/>
    <col min="2305" max="2305" width="32.75" style="6" customWidth="1"/>
    <col min="2306" max="2309" width="8.5" style="6" customWidth="1"/>
    <col min="2310" max="2310" width="23.75" style="6" customWidth="1"/>
    <col min="2311" max="2313" width="8.5" style="6" customWidth="1"/>
    <col min="2314" max="2560" width="9" style="6"/>
    <col min="2561" max="2561" width="32.75" style="6" customWidth="1"/>
    <col min="2562" max="2565" width="8.5" style="6" customWidth="1"/>
    <col min="2566" max="2566" width="23.75" style="6" customWidth="1"/>
    <col min="2567" max="2569" width="8.5" style="6" customWidth="1"/>
    <col min="2570" max="2816" width="9" style="6"/>
    <col min="2817" max="2817" width="32.75" style="6" customWidth="1"/>
    <col min="2818" max="2821" width="8.5" style="6" customWidth="1"/>
    <col min="2822" max="2822" width="23.75" style="6" customWidth="1"/>
    <col min="2823" max="2825" width="8.5" style="6" customWidth="1"/>
    <col min="2826" max="3072" width="9" style="6"/>
    <col min="3073" max="3073" width="32.75" style="6" customWidth="1"/>
    <col min="3074" max="3077" width="8.5" style="6" customWidth="1"/>
    <col min="3078" max="3078" width="23.75" style="6" customWidth="1"/>
    <col min="3079" max="3081" width="8.5" style="6" customWidth="1"/>
    <col min="3082" max="3328" width="9" style="6"/>
    <col min="3329" max="3329" width="32.75" style="6" customWidth="1"/>
    <col min="3330" max="3333" width="8.5" style="6" customWidth="1"/>
    <col min="3334" max="3334" width="23.75" style="6" customWidth="1"/>
    <col min="3335" max="3337" width="8.5" style="6" customWidth="1"/>
    <col min="3338" max="3584" width="9" style="6"/>
    <col min="3585" max="3585" width="32.75" style="6" customWidth="1"/>
    <col min="3586" max="3589" width="8.5" style="6" customWidth="1"/>
    <col min="3590" max="3590" width="23.75" style="6" customWidth="1"/>
    <col min="3591" max="3593" width="8.5" style="6" customWidth="1"/>
    <col min="3594" max="3840" width="9" style="6"/>
    <col min="3841" max="3841" width="32.75" style="6" customWidth="1"/>
    <col min="3842" max="3845" width="8.5" style="6" customWidth="1"/>
    <col min="3846" max="3846" width="23.75" style="6" customWidth="1"/>
    <col min="3847" max="3849" width="8.5" style="6" customWidth="1"/>
    <col min="3850" max="4096" width="9" style="6"/>
    <col min="4097" max="4097" width="32.75" style="6" customWidth="1"/>
    <col min="4098" max="4101" width="8.5" style="6" customWidth="1"/>
    <col min="4102" max="4102" width="23.75" style="6" customWidth="1"/>
    <col min="4103" max="4105" width="8.5" style="6" customWidth="1"/>
    <col min="4106" max="4352" width="9" style="6"/>
    <col min="4353" max="4353" width="32.75" style="6" customWidth="1"/>
    <col min="4354" max="4357" width="8.5" style="6" customWidth="1"/>
    <col min="4358" max="4358" width="23.75" style="6" customWidth="1"/>
    <col min="4359" max="4361" width="8.5" style="6" customWidth="1"/>
    <col min="4362" max="4608" width="9" style="6"/>
    <col min="4609" max="4609" width="32.75" style="6" customWidth="1"/>
    <col min="4610" max="4613" width="8.5" style="6" customWidth="1"/>
    <col min="4614" max="4614" width="23.75" style="6" customWidth="1"/>
    <col min="4615" max="4617" width="8.5" style="6" customWidth="1"/>
    <col min="4618" max="4864" width="9" style="6"/>
    <col min="4865" max="4865" width="32.75" style="6" customWidth="1"/>
    <col min="4866" max="4869" width="8.5" style="6" customWidth="1"/>
    <col min="4870" max="4870" width="23.75" style="6" customWidth="1"/>
    <col min="4871" max="4873" width="8.5" style="6" customWidth="1"/>
    <col min="4874" max="5120" width="9" style="6"/>
    <col min="5121" max="5121" width="32.75" style="6" customWidth="1"/>
    <col min="5122" max="5125" width="8.5" style="6" customWidth="1"/>
    <col min="5126" max="5126" width="23.75" style="6" customWidth="1"/>
    <col min="5127" max="5129" width="8.5" style="6" customWidth="1"/>
    <col min="5130" max="5376" width="9" style="6"/>
    <col min="5377" max="5377" width="32.75" style="6" customWidth="1"/>
    <col min="5378" max="5381" width="8.5" style="6" customWidth="1"/>
    <col min="5382" max="5382" width="23.75" style="6" customWidth="1"/>
    <col min="5383" max="5385" width="8.5" style="6" customWidth="1"/>
    <col min="5386" max="5632" width="9" style="6"/>
    <col min="5633" max="5633" width="32.75" style="6" customWidth="1"/>
    <col min="5634" max="5637" width="8.5" style="6" customWidth="1"/>
    <col min="5638" max="5638" width="23.75" style="6" customWidth="1"/>
    <col min="5639" max="5641" width="8.5" style="6" customWidth="1"/>
    <col min="5642" max="5888" width="9" style="6"/>
    <col min="5889" max="5889" width="32.75" style="6" customWidth="1"/>
    <col min="5890" max="5893" width="8.5" style="6" customWidth="1"/>
    <col min="5894" max="5894" width="23.75" style="6" customWidth="1"/>
    <col min="5895" max="5897" width="8.5" style="6" customWidth="1"/>
    <col min="5898" max="6144" width="9" style="6"/>
    <col min="6145" max="6145" width="32.75" style="6" customWidth="1"/>
    <col min="6146" max="6149" width="8.5" style="6" customWidth="1"/>
    <col min="6150" max="6150" width="23.75" style="6" customWidth="1"/>
    <col min="6151" max="6153" width="8.5" style="6" customWidth="1"/>
    <col min="6154" max="6400" width="9" style="6"/>
    <col min="6401" max="6401" width="32.75" style="6" customWidth="1"/>
    <col min="6402" max="6405" width="8.5" style="6" customWidth="1"/>
    <col min="6406" max="6406" width="23.75" style="6" customWidth="1"/>
    <col min="6407" max="6409" width="8.5" style="6" customWidth="1"/>
    <col min="6410" max="6656" width="9" style="6"/>
    <col min="6657" max="6657" width="32.75" style="6" customWidth="1"/>
    <col min="6658" max="6661" width="8.5" style="6" customWidth="1"/>
    <col min="6662" max="6662" width="23.75" style="6" customWidth="1"/>
    <col min="6663" max="6665" width="8.5" style="6" customWidth="1"/>
    <col min="6666" max="6912" width="9" style="6"/>
    <col min="6913" max="6913" width="32.75" style="6" customWidth="1"/>
    <col min="6914" max="6917" width="8.5" style="6" customWidth="1"/>
    <col min="6918" max="6918" width="23.75" style="6" customWidth="1"/>
    <col min="6919" max="6921" width="8.5" style="6" customWidth="1"/>
    <col min="6922" max="7168" width="9" style="6"/>
    <col min="7169" max="7169" width="32.75" style="6" customWidth="1"/>
    <col min="7170" max="7173" width="8.5" style="6" customWidth="1"/>
    <col min="7174" max="7174" width="23.75" style="6" customWidth="1"/>
    <col min="7175" max="7177" width="8.5" style="6" customWidth="1"/>
    <col min="7178" max="7424" width="9" style="6"/>
    <col min="7425" max="7425" width="32.75" style="6" customWidth="1"/>
    <col min="7426" max="7429" width="8.5" style="6" customWidth="1"/>
    <col min="7430" max="7430" width="23.75" style="6" customWidth="1"/>
    <col min="7431" max="7433" width="8.5" style="6" customWidth="1"/>
    <col min="7434" max="7680" width="9" style="6"/>
    <col min="7681" max="7681" width="32.75" style="6" customWidth="1"/>
    <col min="7682" max="7685" width="8.5" style="6" customWidth="1"/>
    <col min="7686" max="7686" width="23.75" style="6" customWidth="1"/>
    <col min="7687" max="7689" width="8.5" style="6" customWidth="1"/>
    <col min="7690" max="7936" width="9" style="6"/>
    <col min="7937" max="7937" width="32.75" style="6" customWidth="1"/>
    <col min="7938" max="7941" width="8.5" style="6" customWidth="1"/>
    <col min="7942" max="7942" width="23.75" style="6" customWidth="1"/>
    <col min="7943" max="7945" width="8.5" style="6" customWidth="1"/>
    <col min="7946" max="8192" width="9" style="6"/>
    <col min="8193" max="8193" width="32.75" style="6" customWidth="1"/>
    <col min="8194" max="8197" width="8.5" style="6" customWidth="1"/>
    <col min="8198" max="8198" width="23.75" style="6" customWidth="1"/>
    <col min="8199" max="8201" width="8.5" style="6" customWidth="1"/>
    <col min="8202" max="8448" width="9" style="6"/>
    <col min="8449" max="8449" width="32.75" style="6" customWidth="1"/>
    <col min="8450" max="8453" width="8.5" style="6" customWidth="1"/>
    <col min="8454" max="8454" width="23.75" style="6" customWidth="1"/>
    <col min="8455" max="8457" width="8.5" style="6" customWidth="1"/>
    <col min="8458" max="8704" width="9" style="6"/>
    <col min="8705" max="8705" width="32.75" style="6" customWidth="1"/>
    <col min="8706" max="8709" width="8.5" style="6" customWidth="1"/>
    <col min="8710" max="8710" width="23.75" style="6" customWidth="1"/>
    <col min="8711" max="8713" width="8.5" style="6" customWidth="1"/>
    <col min="8714" max="8960" width="9" style="6"/>
    <col min="8961" max="8961" width="32.75" style="6" customWidth="1"/>
    <col min="8962" max="8965" width="8.5" style="6" customWidth="1"/>
    <col min="8966" max="8966" width="23.75" style="6" customWidth="1"/>
    <col min="8967" max="8969" width="8.5" style="6" customWidth="1"/>
    <col min="8970" max="9216" width="9" style="6"/>
    <col min="9217" max="9217" width="32.75" style="6" customWidth="1"/>
    <col min="9218" max="9221" width="8.5" style="6" customWidth="1"/>
    <col min="9222" max="9222" width="23.75" style="6" customWidth="1"/>
    <col min="9223" max="9225" width="8.5" style="6" customWidth="1"/>
    <col min="9226" max="9472" width="9" style="6"/>
    <col min="9473" max="9473" width="32.75" style="6" customWidth="1"/>
    <col min="9474" max="9477" width="8.5" style="6" customWidth="1"/>
    <col min="9478" max="9478" width="23.75" style="6" customWidth="1"/>
    <col min="9479" max="9481" width="8.5" style="6" customWidth="1"/>
    <col min="9482" max="9728" width="9" style="6"/>
    <col min="9729" max="9729" width="32.75" style="6" customWidth="1"/>
    <col min="9730" max="9733" width="8.5" style="6" customWidth="1"/>
    <col min="9734" max="9734" width="23.75" style="6" customWidth="1"/>
    <col min="9735" max="9737" width="8.5" style="6" customWidth="1"/>
    <col min="9738" max="9984" width="9" style="6"/>
    <col min="9985" max="9985" width="32.75" style="6" customWidth="1"/>
    <col min="9986" max="9989" width="8.5" style="6" customWidth="1"/>
    <col min="9990" max="9990" width="23.75" style="6" customWidth="1"/>
    <col min="9991" max="9993" width="8.5" style="6" customWidth="1"/>
    <col min="9994" max="10240" width="9" style="6"/>
    <col min="10241" max="10241" width="32.75" style="6" customWidth="1"/>
    <col min="10242" max="10245" width="8.5" style="6" customWidth="1"/>
    <col min="10246" max="10246" width="23.75" style="6" customWidth="1"/>
    <col min="10247" max="10249" width="8.5" style="6" customWidth="1"/>
    <col min="10250" max="10496" width="9" style="6"/>
    <col min="10497" max="10497" width="32.75" style="6" customWidth="1"/>
    <col min="10498" max="10501" width="8.5" style="6" customWidth="1"/>
    <col min="10502" max="10502" width="23.75" style="6" customWidth="1"/>
    <col min="10503" max="10505" width="8.5" style="6" customWidth="1"/>
    <col min="10506" max="10752" width="9" style="6"/>
    <col min="10753" max="10753" width="32.75" style="6" customWidth="1"/>
    <col min="10754" max="10757" width="8.5" style="6" customWidth="1"/>
    <col min="10758" max="10758" width="23.75" style="6" customWidth="1"/>
    <col min="10759" max="10761" width="8.5" style="6" customWidth="1"/>
    <col min="10762" max="11008" width="9" style="6"/>
    <col min="11009" max="11009" width="32.75" style="6" customWidth="1"/>
    <col min="11010" max="11013" width="8.5" style="6" customWidth="1"/>
    <col min="11014" max="11014" width="23.75" style="6" customWidth="1"/>
    <col min="11015" max="11017" width="8.5" style="6" customWidth="1"/>
    <col min="11018" max="11264" width="9" style="6"/>
    <col min="11265" max="11265" width="32.75" style="6" customWidth="1"/>
    <col min="11266" max="11269" width="8.5" style="6" customWidth="1"/>
    <col min="11270" max="11270" width="23.75" style="6" customWidth="1"/>
    <col min="11271" max="11273" width="8.5" style="6" customWidth="1"/>
    <col min="11274" max="11520" width="9" style="6"/>
    <col min="11521" max="11521" width="32.75" style="6" customWidth="1"/>
    <col min="11522" max="11525" width="8.5" style="6" customWidth="1"/>
    <col min="11526" max="11526" width="23.75" style="6" customWidth="1"/>
    <col min="11527" max="11529" width="8.5" style="6" customWidth="1"/>
    <col min="11530" max="11776" width="9" style="6"/>
    <col min="11777" max="11777" width="32.75" style="6" customWidth="1"/>
    <col min="11778" max="11781" width="8.5" style="6" customWidth="1"/>
    <col min="11782" max="11782" width="23.75" style="6" customWidth="1"/>
    <col min="11783" max="11785" width="8.5" style="6" customWidth="1"/>
    <col min="11786" max="12032" width="9" style="6"/>
    <col min="12033" max="12033" width="32.75" style="6" customWidth="1"/>
    <col min="12034" max="12037" width="8.5" style="6" customWidth="1"/>
    <col min="12038" max="12038" width="23.75" style="6" customWidth="1"/>
    <col min="12039" max="12041" width="8.5" style="6" customWidth="1"/>
    <col min="12042" max="12288" width="9" style="6"/>
    <col min="12289" max="12289" width="32.75" style="6" customWidth="1"/>
    <col min="12290" max="12293" width="8.5" style="6" customWidth="1"/>
    <col min="12294" max="12294" width="23.75" style="6" customWidth="1"/>
    <col min="12295" max="12297" width="8.5" style="6" customWidth="1"/>
    <col min="12298" max="12544" width="9" style="6"/>
    <col min="12545" max="12545" width="32.75" style="6" customWidth="1"/>
    <col min="12546" max="12549" width="8.5" style="6" customWidth="1"/>
    <col min="12550" max="12550" width="23.75" style="6" customWidth="1"/>
    <col min="12551" max="12553" width="8.5" style="6" customWidth="1"/>
    <col min="12554" max="12800" width="9" style="6"/>
    <col min="12801" max="12801" width="32.75" style="6" customWidth="1"/>
    <col min="12802" max="12805" width="8.5" style="6" customWidth="1"/>
    <col min="12806" max="12806" width="23.75" style="6" customWidth="1"/>
    <col min="12807" max="12809" width="8.5" style="6" customWidth="1"/>
    <col min="12810" max="13056" width="9" style="6"/>
    <col min="13057" max="13057" width="32.75" style="6" customWidth="1"/>
    <col min="13058" max="13061" width="8.5" style="6" customWidth="1"/>
    <col min="13062" max="13062" width="23.75" style="6" customWidth="1"/>
    <col min="13063" max="13065" width="8.5" style="6" customWidth="1"/>
    <col min="13066" max="13312" width="9" style="6"/>
    <col min="13313" max="13313" width="32.75" style="6" customWidth="1"/>
    <col min="13314" max="13317" width="8.5" style="6" customWidth="1"/>
    <col min="13318" max="13318" width="23.75" style="6" customWidth="1"/>
    <col min="13319" max="13321" width="8.5" style="6" customWidth="1"/>
    <col min="13322" max="13568" width="9" style="6"/>
    <col min="13569" max="13569" width="32.75" style="6" customWidth="1"/>
    <col min="13570" max="13573" width="8.5" style="6" customWidth="1"/>
    <col min="13574" max="13574" width="23.75" style="6" customWidth="1"/>
    <col min="13575" max="13577" width="8.5" style="6" customWidth="1"/>
    <col min="13578" max="13824" width="9" style="6"/>
    <col min="13825" max="13825" width="32.75" style="6" customWidth="1"/>
    <col min="13826" max="13829" width="8.5" style="6" customWidth="1"/>
    <col min="13830" max="13830" width="23.75" style="6" customWidth="1"/>
    <col min="13831" max="13833" width="8.5" style="6" customWidth="1"/>
    <col min="13834" max="14080" width="9" style="6"/>
    <col min="14081" max="14081" width="32.75" style="6" customWidth="1"/>
    <col min="14082" max="14085" width="8.5" style="6" customWidth="1"/>
    <col min="14086" max="14086" width="23.75" style="6" customWidth="1"/>
    <col min="14087" max="14089" width="8.5" style="6" customWidth="1"/>
    <col min="14090" max="14336" width="9" style="6"/>
    <col min="14337" max="14337" width="32.75" style="6" customWidth="1"/>
    <col min="14338" max="14341" width="8.5" style="6" customWidth="1"/>
    <col min="14342" max="14342" width="23.75" style="6" customWidth="1"/>
    <col min="14343" max="14345" width="8.5" style="6" customWidth="1"/>
    <col min="14346" max="14592" width="9" style="6"/>
    <col min="14593" max="14593" width="32.75" style="6" customWidth="1"/>
    <col min="14594" max="14597" width="8.5" style="6" customWidth="1"/>
    <col min="14598" max="14598" width="23.75" style="6" customWidth="1"/>
    <col min="14599" max="14601" width="8.5" style="6" customWidth="1"/>
    <col min="14602" max="14848" width="9" style="6"/>
    <col min="14849" max="14849" width="32.75" style="6" customWidth="1"/>
    <col min="14850" max="14853" width="8.5" style="6" customWidth="1"/>
    <col min="14854" max="14854" width="23.75" style="6" customWidth="1"/>
    <col min="14855" max="14857" width="8.5" style="6" customWidth="1"/>
    <col min="14858" max="15104" width="9" style="6"/>
    <col min="15105" max="15105" width="32.75" style="6" customWidth="1"/>
    <col min="15106" max="15109" width="8.5" style="6" customWidth="1"/>
    <col min="15110" max="15110" width="23.75" style="6" customWidth="1"/>
    <col min="15111" max="15113" width="8.5" style="6" customWidth="1"/>
    <col min="15114" max="15360" width="9" style="6"/>
    <col min="15361" max="15361" width="32.75" style="6" customWidth="1"/>
    <col min="15362" max="15365" width="8.5" style="6" customWidth="1"/>
    <col min="15366" max="15366" width="23.75" style="6" customWidth="1"/>
    <col min="15367" max="15369" width="8.5" style="6" customWidth="1"/>
    <col min="15370" max="15616" width="9" style="6"/>
    <col min="15617" max="15617" width="32.75" style="6" customWidth="1"/>
    <col min="15618" max="15621" width="8.5" style="6" customWidth="1"/>
    <col min="15622" max="15622" width="23.75" style="6" customWidth="1"/>
    <col min="15623" max="15625" width="8.5" style="6" customWidth="1"/>
    <col min="15626" max="15872" width="9" style="6"/>
    <col min="15873" max="15873" width="32.75" style="6" customWidth="1"/>
    <col min="15874" max="15877" width="8.5" style="6" customWidth="1"/>
    <col min="15878" max="15878" width="23.75" style="6" customWidth="1"/>
    <col min="15879" max="15881" width="8.5" style="6" customWidth="1"/>
    <col min="15882" max="16128" width="9" style="6"/>
    <col min="16129" max="16129" width="32.75" style="6" customWidth="1"/>
    <col min="16130" max="16133" width="8.5" style="6" customWidth="1"/>
    <col min="16134" max="16134" width="23.75" style="6" customWidth="1"/>
    <col min="16135" max="16137" width="8.5" style="6" customWidth="1"/>
    <col min="16138" max="16384" width="9" style="6"/>
  </cols>
  <sheetData>
    <row r="1" spans="1:20" ht="84" customHeight="1" x14ac:dyDescent="0.2">
      <c r="A1" s="177"/>
      <c r="B1" s="242" t="s">
        <v>65</v>
      </c>
      <c r="C1" s="243"/>
      <c r="D1" s="243"/>
      <c r="E1" s="243"/>
      <c r="F1" s="243"/>
      <c r="G1" s="243"/>
      <c r="H1" s="243"/>
      <c r="I1" s="243"/>
    </row>
    <row r="2" spans="1:20" ht="38.25" customHeight="1" x14ac:dyDescent="0.2">
      <c r="A2" s="244" t="s">
        <v>66</v>
      </c>
      <c r="B2" s="244"/>
      <c r="C2" s="244"/>
      <c r="D2" s="244"/>
      <c r="E2" s="244"/>
      <c r="F2" s="244"/>
      <c r="G2" s="244"/>
      <c r="H2" s="244"/>
      <c r="I2" s="244"/>
    </row>
    <row r="3" spans="1:20" ht="21" customHeight="1" x14ac:dyDescent="0.2">
      <c r="A3" s="245"/>
      <c r="B3" s="245"/>
      <c r="C3" s="245"/>
      <c r="D3" s="245"/>
      <c r="E3" s="245"/>
      <c r="F3" s="245"/>
      <c r="G3" s="245"/>
      <c r="H3" s="245"/>
      <c r="I3" s="245"/>
    </row>
    <row r="4" spans="1:20" ht="15.75" customHeight="1" x14ac:dyDescent="0.2">
      <c r="A4" s="7" t="s">
        <v>67</v>
      </c>
      <c r="B4" s="246" t="s">
        <v>67</v>
      </c>
      <c r="C4" s="247"/>
      <c r="D4" s="247"/>
      <c r="E4" s="247"/>
      <c r="F4" s="248" t="s">
        <v>68</v>
      </c>
      <c r="G4" s="249"/>
      <c r="H4" s="249"/>
      <c r="I4" s="250"/>
      <c r="K4" s="8"/>
    </row>
    <row r="5" spans="1:20" s="10" customFormat="1" ht="25.5" customHeight="1" x14ac:dyDescent="0.2">
      <c r="A5" s="9" t="s">
        <v>69</v>
      </c>
      <c r="B5" s="248" t="s">
        <v>70</v>
      </c>
      <c r="C5" s="249"/>
      <c r="D5" s="249"/>
      <c r="E5" s="249"/>
      <c r="F5" s="248" t="s">
        <v>71</v>
      </c>
      <c r="G5" s="249"/>
      <c r="H5" s="249"/>
      <c r="I5" s="250"/>
    </row>
    <row r="6" spans="1:20" x14ac:dyDescent="0.2">
      <c r="A6" s="9" t="s">
        <v>72</v>
      </c>
      <c r="B6" s="248" t="s">
        <v>73</v>
      </c>
      <c r="C6" s="249"/>
      <c r="D6" s="249"/>
      <c r="E6" s="249"/>
      <c r="F6" s="248" t="s">
        <v>74</v>
      </c>
      <c r="G6" s="249"/>
      <c r="H6" s="249"/>
      <c r="I6" s="250"/>
    </row>
    <row r="7" spans="1:20" ht="25.5" x14ac:dyDescent="0.2">
      <c r="A7" s="9" t="s">
        <v>75</v>
      </c>
      <c r="B7" s="248" t="s">
        <v>76</v>
      </c>
      <c r="C7" s="249"/>
      <c r="D7" s="249"/>
      <c r="E7" s="249"/>
      <c r="F7" s="248" t="s">
        <v>77</v>
      </c>
      <c r="G7" s="249"/>
      <c r="H7" s="249"/>
      <c r="I7" s="250"/>
    </row>
    <row r="8" spans="1:20" s="11" customFormat="1" ht="25.5" customHeight="1" x14ac:dyDescent="0.2">
      <c r="A8" s="251" t="s">
        <v>78</v>
      </c>
      <c r="B8" s="252"/>
      <c r="C8" s="252"/>
      <c r="D8" s="252"/>
      <c r="E8" s="252"/>
      <c r="F8" s="252"/>
      <c r="G8" s="252"/>
      <c r="H8" s="252"/>
      <c r="I8" s="253"/>
      <c r="K8" s="12"/>
    </row>
    <row r="9" spans="1:20" s="13" customFormat="1" ht="21" customHeight="1" x14ac:dyDescent="0.2">
      <c r="A9" s="241"/>
      <c r="B9" s="241"/>
      <c r="C9" s="241"/>
      <c r="D9" s="241"/>
      <c r="E9" s="241"/>
      <c r="F9" s="241"/>
      <c r="G9" s="241"/>
      <c r="H9" s="241"/>
      <c r="I9" s="241"/>
      <c r="J9" s="6"/>
      <c r="K9" s="6"/>
      <c r="L9" s="6"/>
      <c r="M9" s="6"/>
      <c r="N9" s="6"/>
      <c r="O9" s="6"/>
      <c r="P9" s="6"/>
      <c r="Q9" s="6"/>
      <c r="R9" s="6"/>
      <c r="S9" s="6"/>
      <c r="T9" s="6"/>
    </row>
    <row r="10" spans="1:20" ht="12.75" customHeight="1" x14ac:dyDescent="0.2">
      <c r="A10" s="254" t="s">
        <v>79</v>
      </c>
      <c r="B10" s="254"/>
      <c r="C10" s="254"/>
      <c r="D10" s="254"/>
      <c r="E10" s="254"/>
      <c r="F10" s="254"/>
      <c r="G10" s="254"/>
      <c r="H10" s="254"/>
      <c r="I10" s="254"/>
    </row>
    <row r="11" spans="1:20" ht="12.75" customHeight="1" x14ac:dyDescent="0.2">
      <c r="A11" s="254"/>
      <c r="B11" s="254"/>
      <c r="C11" s="254"/>
      <c r="D11" s="254"/>
      <c r="E11" s="254"/>
      <c r="F11" s="254"/>
      <c r="G11" s="254"/>
      <c r="H11" s="254"/>
      <c r="I11" s="254"/>
    </row>
    <row r="12" spans="1:20" s="13" customFormat="1" ht="21" customHeight="1" x14ac:dyDescent="0.2">
      <c r="A12" s="255"/>
      <c r="B12" s="255"/>
      <c r="C12" s="255"/>
      <c r="D12" s="255"/>
      <c r="E12" s="255"/>
      <c r="F12" s="255"/>
      <c r="G12" s="255"/>
      <c r="H12" s="255"/>
      <c r="I12" s="255"/>
      <c r="J12" s="6"/>
      <c r="K12" s="6"/>
      <c r="L12" s="6"/>
      <c r="M12" s="6"/>
      <c r="N12" s="6"/>
      <c r="O12" s="6"/>
      <c r="P12" s="6"/>
      <c r="Q12" s="6"/>
      <c r="R12" s="6"/>
      <c r="S12" s="6"/>
      <c r="T12" s="6"/>
    </row>
    <row r="13" spans="1:20" s="15" customFormat="1" ht="18" customHeight="1" x14ac:dyDescent="0.25">
      <c r="A13" s="14" t="s">
        <v>80</v>
      </c>
      <c r="B13" s="256" t="s">
        <v>81</v>
      </c>
      <c r="C13" s="256"/>
      <c r="D13" s="256" t="s">
        <v>82</v>
      </c>
      <c r="E13" s="256"/>
      <c r="F13" s="256" t="s">
        <v>83</v>
      </c>
      <c r="G13" s="256"/>
      <c r="H13" s="256" t="s">
        <v>84</v>
      </c>
      <c r="I13" s="256"/>
    </row>
    <row r="14" spans="1:20" ht="15.75" customHeight="1" x14ac:dyDescent="0.2">
      <c r="A14" s="16" t="s">
        <v>85</v>
      </c>
      <c r="B14" s="17" t="s">
        <v>86</v>
      </c>
      <c r="C14" s="17" t="s">
        <v>87</v>
      </c>
      <c r="D14" s="17" t="s">
        <v>86</v>
      </c>
      <c r="E14" s="17" t="s">
        <v>87</v>
      </c>
      <c r="F14" s="17" t="s">
        <v>86</v>
      </c>
      <c r="G14" s="17" t="s">
        <v>87</v>
      </c>
      <c r="H14" s="17" t="s">
        <v>86</v>
      </c>
      <c r="I14" s="17" t="s">
        <v>87</v>
      </c>
    </row>
    <row r="15" spans="1:20" ht="15" customHeight="1" x14ac:dyDescent="0.2">
      <c r="A15" s="18" t="s">
        <v>88</v>
      </c>
      <c r="B15" s="19">
        <v>0.03</v>
      </c>
      <c r="C15" s="19">
        <v>6.1600000000000002E-2</v>
      </c>
      <c r="D15" s="19">
        <v>5.5E-2</v>
      </c>
      <c r="E15" s="19">
        <v>8.9599999999999999E-2</v>
      </c>
      <c r="F15" s="19">
        <v>0.04</v>
      </c>
      <c r="G15" s="19">
        <v>7.3999999999999996E-2</v>
      </c>
      <c r="H15" s="20">
        <v>0.04</v>
      </c>
      <c r="I15" s="20">
        <v>7.3999999999999996E-2</v>
      </c>
    </row>
    <row r="16" spans="1:20" ht="15.75" customHeight="1" x14ac:dyDescent="0.2">
      <c r="A16" s="16" t="s">
        <v>89</v>
      </c>
      <c r="B16" s="257">
        <v>5.8999999999999999E-3</v>
      </c>
      <c r="C16" s="257"/>
      <c r="D16" s="257">
        <v>1.3899999999999999E-2</v>
      </c>
      <c r="E16" s="257"/>
      <c r="F16" s="257">
        <v>1.23E-2</v>
      </c>
      <c r="G16" s="257"/>
      <c r="H16" s="258">
        <v>1.23E-2</v>
      </c>
      <c r="I16" s="259"/>
    </row>
    <row r="17" spans="1:12" ht="15.75" customHeight="1" x14ac:dyDescent="0.2">
      <c r="A17" s="16" t="s">
        <v>90</v>
      </c>
      <c r="B17" s="257">
        <v>8.0000000000000002E-3</v>
      </c>
      <c r="C17" s="257"/>
      <c r="D17" s="257">
        <v>0.01</v>
      </c>
      <c r="E17" s="257"/>
      <c r="F17" s="257">
        <v>8.0000000000000002E-3</v>
      </c>
      <c r="G17" s="257"/>
      <c r="H17" s="258">
        <v>8.0000000000000002E-3</v>
      </c>
      <c r="I17" s="259"/>
    </row>
    <row r="18" spans="1:12" ht="15.75" customHeight="1" x14ac:dyDescent="0.2">
      <c r="A18" s="21" t="s">
        <v>91</v>
      </c>
      <c r="B18" s="257">
        <v>9.7000000000000003E-3</v>
      </c>
      <c r="C18" s="257"/>
      <c r="D18" s="257">
        <v>1.2699999999999999E-2</v>
      </c>
      <c r="E18" s="257"/>
      <c r="F18" s="257">
        <v>1.2699999999999999E-2</v>
      </c>
      <c r="G18" s="257"/>
      <c r="H18" s="258">
        <v>1.2699999999999999E-2</v>
      </c>
      <c r="I18" s="258"/>
    </row>
    <row r="19" spans="1:12" ht="15.75" customHeight="1" x14ac:dyDescent="0.2">
      <c r="A19" s="22" t="s">
        <v>92</v>
      </c>
      <c r="B19" s="260">
        <v>4.65E-2</v>
      </c>
      <c r="C19" s="260"/>
      <c r="D19" s="260">
        <v>8.6499999999999994E-2</v>
      </c>
      <c r="E19" s="260"/>
      <c r="F19" s="260">
        <v>5.3999999999999999E-2</v>
      </c>
      <c r="G19" s="260"/>
      <c r="H19" s="261">
        <f>SUM(H20:I23)</f>
        <v>7.6499999999999999E-2</v>
      </c>
      <c r="I19" s="262"/>
      <c r="L19" s="23">
        <f>H25</f>
        <v>0.2487</v>
      </c>
    </row>
    <row r="20" spans="1:12" ht="15.75" customHeight="1" x14ac:dyDescent="0.2">
      <c r="A20" s="24" t="s">
        <v>93</v>
      </c>
      <c r="B20" s="257">
        <v>0.01</v>
      </c>
      <c r="C20" s="257"/>
      <c r="D20" s="257">
        <v>0.05</v>
      </c>
      <c r="E20" s="257"/>
      <c r="F20" s="257">
        <v>0.03</v>
      </c>
      <c r="G20" s="257"/>
      <c r="H20" s="258">
        <v>0.04</v>
      </c>
      <c r="I20" s="258"/>
    </row>
    <row r="21" spans="1:12" ht="15.75" customHeight="1" x14ac:dyDescent="0.2">
      <c r="A21" s="24" t="s">
        <v>94</v>
      </c>
      <c r="B21" s="257">
        <v>6.4999999999999997E-3</v>
      </c>
      <c r="C21" s="257"/>
      <c r="D21" s="257">
        <v>6.4999999999999997E-3</v>
      </c>
      <c r="E21" s="257"/>
      <c r="F21" s="257">
        <v>6.4999999999999997E-3</v>
      </c>
      <c r="G21" s="257"/>
      <c r="H21" s="258">
        <v>6.4999999999999997E-3</v>
      </c>
      <c r="I21" s="258"/>
    </row>
    <row r="22" spans="1:12" ht="15.75" customHeight="1" x14ac:dyDescent="0.2">
      <c r="A22" s="24" t="s">
        <v>95</v>
      </c>
      <c r="B22" s="257">
        <v>0.03</v>
      </c>
      <c r="C22" s="257"/>
      <c r="D22" s="257">
        <v>0.03</v>
      </c>
      <c r="E22" s="257"/>
      <c r="F22" s="257">
        <v>0.03</v>
      </c>
      <c r="G22" s="257"/>
      <c r="H22" s="258">
        <v>0.03</v>
      </c>
      <c r="I22" s="258"/>
    </row>
    <row r="23" spans="1:12" ht="15.75" customHeight="1" x14ac:dyDescent="0.2">
      <c r="A23" s="24" t="s">
        <v>96</v>
      </c>
      <c r="B23" s="257"/>
      <c r="C23" s="257"/>
      <c r="D23" s="257">
        <v>4.4999999999999998E-2</v>
      </c>
      <c r="E23" s="257"/>
      <c r="F23" s="257"/>
      <c r="G23" s="257"/>
      <c r="H23" s="258"/>
      <c r="I23" s="258"/>
    </row>
    <row r="24" spans="1:12" ht="15.75" customHeight="1" x14ac:dyDescent="0.2">
      <c r="A24" s="25"/>
      <c r="B24" s="26"/>
      <c r="C24" s="26"/>
      <c r="D24" s="26"/>
      <c r="E24" s="26"/>
      <c r="F24" s="26"/>
      <c r="G24" s="26"/>
      <c r="H24" s="27"/>
      <c r="I24" s="27"/>
    </row>
    <row r="25" spans="1:12" ht="39" customHeight="1" x14ac:dyDescent="0.2">
      <c r="A25" s="263" t="s">
        <v>97</v>
      </c>
      <c r="B25" s="264"/>
      <c r="C25" s="264"/>
      <c r="D25" s="264"/>
      <c r="E25" s="264"/>
      <c r="F25" s="264"/>
      <c r="G25" s="265"/>
      <c r="H25" s="266">
        <f>ROUND((((1+H29+H30+H31)*(1+H32)*(1+H33))/(1-H34))-1,4)</f>
        <v>0.2487</v>
      </c>
      <c r="I25" s="266"/>
      <c r="J25" s="23">
        <f>H25</f>
        <v>0.2487</v>
      </c>
      <c r="K25" s="28"/>
    </row>
    <row r="26" spans="1:12" ht="21.75" customHeight="1" x14ac:dyDescent="0.2">
      <c r="A26" s="267"/>
      <c r="B26" s="267"/>
      <c r="C26" s="267"/>
      <c r="D26" s="267"/>
      <c r="E26" s="267"/>
      <c r="F26" s="267"/>
      <c r="G26" s="267"/>
      <c r="H26" s="267"/>
      <c r="I26" s="267"/>
    </row>
    <row r="27" spans="1:12" ht="18" customHeight="1" x14ac:dyDescent="0.2">
      <c r="A27" s="254" t="s">
        <v>98</v>
      </c>
      <c r="B27" s="254"/>
      <c r="C27" s="254"/>
      <c r="D27" s="254"/>
      <c r="E27" s="254"/>
      <c r="F27" s="254"/>
      <c r="G27" s="254"/>
      <c r="H27" s="254"/>
      <c r="I27" s="254"/>
    </row>
    <row r="28" spans="1:12" ht="18" customHeight="1" x14ac:dyDescent="0.2">
      <c r="A28" s="268" t="s">
        <v>99</v>
      </c>
      <c r="B28" s="268"/>
      <c r="C28" s="268"/>
      <c r="D28" s="268"/>
      <c r="E28" s="268"/>
      <c r="F28" s="268"/>
      <c r="G28" s="268"/>
      <c r="H28" s="269" t="s">
        <v>84</v>
      </c>
      <c r="I28" s="269"/>
    </row>
    <row r="29" spans="1:12" ht="18" customHeight="1" x14ac:dyDescent="0.2">
      <c r="A29" s="270" t="s">
        <v>70</v>
      </c>
      <c r="B29" s="270"/>
      <c r="C29" s="270"/>
      <c r="D29" s="270"/>
      <c r="E29" s="270"/>
      <c r="F29" s="270"/>
      <c r="G29" s="270"/>
      <c r="H29" s="271">
        <f>H15</f>
        <v>0.04</v>
      </c>
      <c r="I29" s="271"/>
    </row>
    <row r="30" spans="1:12" ht="18" customHeight="1" x14ac:dyDescent="0.2">
      <c r="A30" s="272" t="s">
        <v>100</v>
      </c>
      <c r="B30" s="272"/>
      <c r="C30" s="272"/>
      <c r="D30" s="272"/>
      <c r="E30" s="272"/>
      <c r="F30" s="272"/>
      <c r="G30" s="272"/>
      <c r="H30" s="271">
        <f>H17</f>
        <v>8.0000000000000002E-3</v>
      </c>
      <c r="I30" s="271"/>
    </row>
    <row r="31" spans="1:12" ht="17.25" customHeight="1" x14ac:dyDescent="0.2">
      <c r="A31" s="272" t="s">
        <v>76</v>
      </c>
      <c r="B31" s="272"/>
      <c r="C31" s="272"/>
      <c r="D31" s="272"/>
      <c r="E31" s="272"/>
      <c r="F31" s="272"/>
      <c r="G31" s="272"/>
      <c r="H31" s="271">
        <f>H18</f>
        <v>1.2699999999999999E-2</v>
      </c>
      <c r="I31" s="271"/>
    </row>
    <row r="32" spans="1:12" ht="18" customHeight="1" x14ac:dyDescent="0.2">
      <c r="A32" s="270" t="s">
        <v>71</v>
      </c>
      <c r="B32" s="270"/>
      <c r="C32" s="270"/>
      <c r="D32" s="270"/>
      <c r="E32" s="270"/>
      <c r="F32" s="270"/>
      <c r="G32" s="270"/>
      <c r="H32" s="271">
        <f>H16</f>
        <v>1.23E-2</v>
      </c>
      <c r="I32" s="271"/>
    </row>
    <row r="33" spans="1:10" ht="18" customHeight="1" x14ac:dyDescent="0.2">
      <c r="A33" s="272" t="s">
        <v>74</v>
      </c>
      <c r="B33" s="272"/>
      <c r="C33" s="272"/>
      <c r="D33" s="272"/>
      <c r="E33" s="272"/>
      <c r="F33" s="272"/>
      <c r="G33" s="272"/>
      <c r="H33" s="271">
        <f>I15</f>
        <v>7.3999999999999996E-2</v>
      </c>
      <c r="I33" s="271"/>
    </row>
    <row r="34" spans="1:10" ht="16.5" customHeight="1" x14ac:dyDescent="0.2">
      <c r="A34" s="270" t="s">
        <v>77</v>
      </c>
      <c r="B34" s="270"/>
      <c r="C34" s="270"/>
      <c r="D34" s="270"/>
      <c r="E34" s="270"/>
      <c r="F34" s="270"/>
      <c r="G34" s="270"/>
      <c r="H34" s="271">
        <f>H19</f>
        <v>7.6499999999999999E-2</v>
      </c>
      <c r="I34" s="271"/>
    </row>
    <row r="35" spans="1:10" ht="16.5" customHeight="1" x14ac:dyDescent="0.2">
      <c r="A35" s="274"/>
      <c r="B35" s="274"/>
      <c r="C35" s="274"/>
      <c r="D35" s="274"/>
      <c r="E35" s="274"/>
      <c r="F35" s="274"/>
      <c r="G35" s="274"/>
      <c r="H35" s="274"/>
      <c r="I35" s="274"/>
    </row>
    <row r="36" spans="1:10" ht="16.5" customHeight="1" x14ac:dyDescent="0.2">
      <c r="A36" s="275" t="s">
        <v>101</v>
      </c>
      <c r="B36" s="275"/>
      <c r="C36" s="275"/>
      <c r="D36" s="275"/>
      <c r="E36" s="275"/>
      <c r="F36" s="275"/>
      <c r="G36" s="275"/>
      <c r="H36" s="275"/>
      <c r="I36" s="275"/>
    </row>
    <row r="37" spans="1:10" ht="16.5" customHeight="1" x14ac:dyDescent="0.2">
      <c r="A37" s="29"/>
      <c r="B37" s="29"/>
      <c r="C37" s="29"/>
      <c r="D37" s="29"/>
      <c r="E37" s="29"/>
      <c r="F37" s="29"/>
      <c r="G37" s="29"/>
      <c r="H37" s="29"/>
      <c r="I37" s="29"/>
    </row>
    <row r="38" spans="1:10" ht="17.25" customHeight="1" x14ac:dyDescent="0.2">
      <c r="A38" s="30" t="s">
        <v>102</v>
      </c>
      <c r="B38" s="29"/>
      <c r="C38" s="29"/>
      <c r="D38" s="29"/>
      <c r="E38" s="29"/>
      <c r="F38" s="29"/>
      <c r="G38" s="29"/>
      <c r="H38" s="29"/>
      <c r="I38" s="29"/>
    </row>
    <row r="39" spans="1:10" ht="30.75" customHeight="1" x14ac:dyDescent="0.2">
      <c r="A39" s="276" t="s">
        <v>103</v>
      </c>
      <c r="B39" s="276"/>
      <c r="C39" s="276"/>
      <c r="D39" s="276"/>
      <c r="E39" s="276"/>
      <c r="F39" s="276"/>
      <c r="G39" s="276"/>
      <c r="H39" s="276"/>
      <c r="I39" s="276"/>
      <c r="J39" s="276"/>
    </row>
    <row r="40" spans="1:10" ht="55.5" customHeight="1" x14ac:dyDescent="0.2">
      <c r="A40" s="276" t="s">
        <v>104</v>
      </c>
      <c r="B40" s="276"/>
      <c r="C40" s="276"/>
      <c r="D40" s="276"/>
      <c r="E40" s="276"/>
      <c r="F40" s="276"/>
      <c r="G40" s="276"/>
      <c r="H40" s="276"/>
      <c r="I40" s="29"/>
    </row>
    <row r="41" spans="1:10" ht="30" customHeight="1" x14ac:dyDescent="0.2">
      <c r="A41" s="276" t="s">
        <v>105</v>
      </c>
      <c r="B41" s="276"/>
      <c r="C41" s="276"/>
      <c r="D41" s="276"/>
      <c r="E41" s="276"/>
      <c r="F41" s="276"/>
      <c r="G41" s="276"/>
      <c r="H41" s="276"/>
      <c r="I41" s="276"/>
      <c r="J41" s="276"/>
    </row>
    <row r="42" spans="1:10" s="10" customFormat="1" ht="21.75" customHeight="1" x14ac:dyDescent="0.2">
      <c r="A42" s="273" t="s">
        <v>106</v>
      </c>
      <c r="B42" s="273"/>
      <c r="C42" s="273"/>
      <c r="D42" s="273"/>
      <c r="E42" s="31"/>
      <c r="F42" s="32"/>
      <c r="G42" s="32"/>
      <c r="H42" s="32"/>
      <c r="I42" s="32"/>
      <c r="J42" s="32"/>
    </row>
    <row r="43" spans="1:10" ht="16.5" customHeight="1" x14ac:dyDescent="0.2">
      <c r="A43" s="273" t="s">
        <v>107</v>
      </c>
      <c r="B43" s="273"/>
      <c r="C43" s="273"/>
      <c r="D43" s="273"/>
      <c r="E43" s="29"/>
      <c r="F43" s="29"/>
      <c r="G43" s="29"/>
      <c r="H43" s="29"/>
      <c r="I43" s="29"/>
    </row>
    <row r="44" spans="1:10" ht="16.5" customHeight="1" x14ac:dyDescent="0.2">
      <c r="A44" s="33"/>
      <c r="B44" s="33"/>
      <c r="C44" s="33"/>
      <c r="D44" s="33"/>
      <c r="E44" s="29"/>
      <c r="F44" s="29"/>
      <c r="G44" s="29"/>
      <c r="H44" s="29"/>
      <c r="I44" s="29"/>
    </row>
    <row r="45" spans="1:10" ht="15" customHeight="1" x14ac:dyDescent="0.2">
      <c r="A45" s="277" t="s">
        <v>57</v>
      </c>
      <c r="B45" s="277"/>
      <c r="C45" s="277"/>
      <c r="D45" s="277"/>
      <c r="E45" s="277"/>
      <c r="F45" s="277"/>
      <c r="G45" s="277"/>
      <c r="H45" s="277"/>
      <c r="I45" s="277"/>
    </row>
    <row r="46" spans="1:10" ht="15" x14ac:dyDescent="0.2">
      <c r="A46" s="226" t="s">
        <v>58</v>
      </c>
      <c r="B46" s="226"/>
      <c r="C46" s="226"/>
      <c r="D46" s="226"/>
      <c r="E46" s="226"/>
      <c r="F46" s="226"/>
      <c r="G46" s="226"/>
      <c r="H46" s="226"/>
      <c r="I46" s="226"/>
    </row>
    <row r="47" spans="1:10" ht="15" x14ac:dyDescent="0.2">
      <c r="A47" s="226" t="s">
        <v>59</v>
      </c>
      <c r="B47" s="226"/>
      <c r="C47" s="226"/>
      <c r="D47" s="226"/>
      <c r="E47" s="226"/>
      <c r="F47" s="226"/>
      <c r="G47" s="226"/>
      <c r="H47" s="226"/>
      <c r="I47" s="226"/>
    </row>
    <row r="48" spans="1:10" x14ac:dyDescent="0.2">
      <c r="A48" s="278"/>
      <c r="B48" s="278"/>
      <c r="C48" s="278"/>
      <c r="D48" s="278"/>
      <c r="E48" s="278"/>
      <c r="F48" s="278"/>
      <c r="G48" s="278"/>
      <c r="H48" s="278"/>
      <c r="I48" s="278"/>
    </row>
  </sheetData>
  <sheetProtection password="CC3D" sheet="1" objects="1" scenarios="1" selectLockedCells="1"/>
  <mergeCells count="80">
    <mergeCell ref="A43:D43"/>
    <mergeCell ref="A45:I45"/>
    <mergeCell ref="A46:I46"/>
    <mergeCell ref="A47:I47"/>
    <mergeCell ref="A48:I48"/>
    <mergeCell ref="A42:D42"/>
    <mergeCell ref="A32:G32"/>
    <mergeCell ref="H32:I32"/>
    <mergeCell ref="A33:G33"/>
    <mergeCell ref="H33:I33"/>
    <mergeCell ref="A34:G34"/>
    <mergeCell ref="H34:I34"/>
    <mergeCell ref="A35:I35"/>
    <mergeCell ref="A36:I36"/>
    <mergeCell ref="A39:J39"/>
    <mergeCell ref="A40:H40"/>
    <mergeCell ref="A41:J41"/>
    <mergeCell ref="A29:G29"/>
    <mergeCell ref="H29:I29"/>
    <mergeCell ref="A30:G30"/>
    <mergeCell ref="H30:I30"/>
    <mergeCell ref="A31:G31"/>
    <mergeCell ref="H31:I31"/>
    <mergeCell ref="A25:G25"/>
    <mergeCell ref="H25:I25"/>
    <mergeCell ref="A26:I26"/>
    <mergeCell ref="A27:I27"/>
    <mergeCell ref="A28:G28"/>
    <mergeCell ref="H28:I28"/>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A10:I11"/>
    <mergeCell ref="A12:I12"/>
    <mergeCell ref="B13:C13"/>
    <mergeCell ref="D13:E13"/>
    <mergeCell ref="F13:G13"/>
    <mergeCell ref="H13:I13"/>
    <mergeCell ref="A9:I9"/>
    <mergeCell ref="B1:I1"/>
    <mergeCell ref="A2:I2"/>
    <mergeCell ref="A3:I3"/>
    <mergeCell ref="B4:E4"/>
    <mergeCell ref="F4:I4"/>
    <mergeCell ref="B5:E5"/>
    <mergeCell ref="F5:I5"/>
    <mergeCell ref="B6:E6"/>
    <mergeCell ref="F6:I6"/>
    <mergeCell ref="B7:E7"/>
    <mergeCell ref="F7:I7"/>
    <mergeCell ref="A8:I8"/>
  </mergeCells>
  <pageMargins left="0.51181102362204722" right="0.51181102362204722" top="0.78740157480314965" bottom="0.78740157480314965"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topLeftCell="A17" workbookViewId="0">
      <selection activeCell="A45" sqref="A45:I45"/>
    </sheetView>
  </sheetViews>
  <sheetFormatPr defaultRowHeight="12.75" x14ac:dyDescent="0.2"/>
  <cols>
    <col min="1" max="1" width="41.75" style="6" customWidth="1"/>
    <col min="2" max="3" width="8.5" style="6" customWidth="1"/>
    <col min="4" max="4" width="9.375" style="6" customWidth="1"/>
    <col min="5" max="5" width="8.5" style="6" customWidth="1"/>
    <col min="6" max="6" width="28.875" style="6" customWidth="1"/>
    <col min="7" max="9" width="8.5" style="6" customWidth="1"/>
    <col min="10" max="10" width="10.75" style="6" hidden="1" customWidth="1"/>
    <col min="11" max="11" width="19.25" style="6" customWidth="1"/>
    <col min="12" max="12" width="0.625" style="6" customWidth="1"/>
    <col min="13" max="256" width="9" style="6"/>
    <col min="257" max="257" width="32.75" style="6" customWidth="1"/>
    <col min="258" max="261" width="8.5" style="6" customWidth="1"/>
    <col min="262" max="262" width="23.75" style="6" customWidth="1"/>
    <col min="263" max="265" width="8.5" style="6" customWidth="1"/>
    <col min="266" max="512" width="9" style="6"/>
    <col min="513" max="513" width="32.75" style="6" customWidth="1"/>
    <col min="514" max="517" width="8.5" style="6" customWidth="1"/>
    <col min="518" max="518" width="23.75" style="6" customWidth="1"/>
    <col min="519" max="521" width="8.5" style="6" customWidth="1"/>
    <col min="522" max="768" width="9" style="6"/>
    <col min="769" max="769" width="32.75" style="6" customWidth="1"/>
    <col min="770" max="773" width="8.5" style="6" customWidth="1"/>
    <col min="774" max="774" width="23.75" style="6" customWidth="1"/>
    <col min="775" max="777" width="8.5" style="6" customWidth="1"/>
    <col min="778" max="1024" width="9" style="6"/>
    <col min="1025" max="1025" width="32.75" style="6" customWidth="1"/>
    <col min="1026" max="1029" width="8.5" style="6" customWidth="1"/>
    <col min="1030" max="1030" width="23.75" style="6" customWidth="1"/>
    <col min="1031" max="1033" width="8.5" style="6" customWidth="1"/>
    <col min="1034" max="1280" width="9" style="6"/>
    <col min="1281" max="1281" width="32.75" style="6" customWidth="1"/>
    <col min="1282" max="1285" width="8.5" style="6" customWidth="1"/>
    <col min="1286" max="1286" width="23.75" style="6" customWidth="1"/>
    <col min="1287" max="1289" width="8.5" style="6" customWidth="1"/>
    <col min="1290" max="1536" width="9" style="6"/>
    <col min="1537" max="1537" width="32.75" style="6" customWidth="1"/>
    <col min="1538" max="1541" width="8.5" style="6" customWidth="1"/>
    <col min="1542" max="1542" width="23.75" style="6" customWidth="1"/>
    <col min="1543" max="1545" width="8.5" style="6" customWidth="1"/>
    <col min="1546" max="1792" width="9" style="6"/>
    <col min="1793" max="1793" width="32.75" style="6" customWidth="1"/>
    <col min="1794" max="1797" width="8.5" style="6" customWidth="1"/>
    <col min="1798" max="1798" width="23.75" style="6" customWidth="1"/>
    <col min="1799" max="1801" width="8.5" style="6" customWidth="1"/>
    <col min="1802" max="2048" width="9" style="6"/>
    <col min="2049" max="2049" width="32.75" style="6" customWidth="1"/>
    <col min="2050" max="2053" width="8.5" style="6" customWidth="1"/>
    <col min="2054" max="2054" width="23.75" style="6" customWidth="1"/>
    <col min="2055" max="2057" width="8.5" style="6" customWidth="1"/>
    <col min="2058" max="2304" width="9" style="6"/>
    <col min="2305" max="2305" width="32.75" style="6" customWidth="1"/>
    <col min="2306" max="2309" width="8.5" style="6" customWidth="1"/>
    <col min="2310" max="2310" width="23.75" style="6" customWidth="1"/>
    <col min="2311" max="2313" width="8.5" style="6" customWidth="1"/>
    <col min="2314" max="2560" width="9" style="6"/>
    <col min="2561" max="2561" width="32.75" style="6" customWidth="1"/>
    <col min="2562" max="2565" width="8.5" style="6" customWidth="1"/>
    <col min="2566" max="2566" width="23.75" style="6" customWidth="1"/>
    <col min="2567" max="2569" width="8.5" style="6" customWidth="1"/>
    <col min="2570" max="2816" width="9" style="6"/>
    <col min="2817" max="2817" width="32.75" style="6" customWidth="1"/>
    <col min="2818" max="2821" width="8.5" style="6" customWidth="1"/>
    <col min="2822" max="2822" width="23.75" style="6" customWidth="1"/>
    <col min="2823" max="2825" width="8.5" style="6" customWidth="1"/>
    <col min="2826" max="3072" width="9" style="6"/>
    <col min="3073" max="3073" width="32.75" style="6" customWidth="1"/>
    <col min="3074" max="3077" width="8.5" style="6" customWidth="1"/>
    <col min="3078" max="3078" width="23.75" style="6" customWidth="1"/>
    <col min="3079" max="3081" width="8.5" style="6" customWidth="1"/>
    <col min="3082" max="3328" width="9" style="6"/>
    <col min="3329" max="3329" width="32.75" style="6" customWidth="1"/>
    <col min="3330" max="3333" width="8.5" style="6" customWidth="1"/>
    <col min="3334" max="3334" width="23.75" style="6" customWidth="1"/>
    <col min="3335" max="3337" width="8.5" style="6" customWidth="1"/>
    <col min="3338" max="3584" width="9" style="6"/>
    <col min="3585" max="3585" width="32.75" style="6" customWidth="1"/>
    <col min="3586" max="3589" width="8.5" style="6" customWidth="1"/>
    <col min="3590" max="3590" width="23.75" style="6" customWidth="1"/>
    <col min="3591" max="3593" width="8.5" style="6" customWidth="1"/>
    <col min="3594" max="3840" width="9" style="6"/>
    <col min="3841" max="3841" width="32.75" style="6" customWidth="1"/>
    <col min="3842" max="3845" width="8.5" style="6" customWidth="1"/>
    <col min="3846" max="3846" width="23.75" style="6" customWidth="1"/>
    <col min="3847" max="3849" width="8.5" style="6" customWidth="1"/>
    <col min="3850" max="4096" width="9" style="6"/>
    <col min="4097" max="4097" width="32.75" style="6" customWidth="1"/>
    <col min="4098" max="4101" width="8.5" style="6" customWidth="1"/>
    <col min="4102" max="4102" width="23.75" style="6" customWidth="1"/>
    <col min="4103" max="4105" width="8.5" style="6" customWidth="1"/>
    <col min="4106" max="4352" width="9" style="6"/>
    <col min="4353" max="4353" width="32.75" style="6" customWidth="1"/>
    <col min="4354" max="4357" width="8.5" style="6" customWidth="1"/>
    <col min="4358" max="4358" width="23.75" style="6" customWidth="1"/>
    <col min="4359" max="4361" width="8.5" style="6" customWidth="1"/>
    <col min="4362" max="4608" width="9" style="6"/>
    <col min="4609" max="4609" width="32.75" style="6" customWidth="1"/>
    <col min="4610" max="4613" width="8.5" style="6" customWidth="1"/>
    <col min="4614" max="4614" width="23.75" style="6" customWidth="1"/>
    <col min="4615" max="4617" width="8.5" style="6" customWidth="1"/>
    <col min="4618" max="4864" width="9" style="6"/>
    <col min="4865" max="4865" width="32.75" style="6" customWidth="1"/>
    <col min="4866" max="4869" width="8.5" style="6" customWidth="1"/>
    <col min="4870" max="4870" width="23.75" style="6" customWidth="1"/>
    <col min="4871" max="4873" width="8.5" style="6" customWidth="1"/>
    <col min="4874" max="5120" width="9" style="6"/>
    <col min="5121" max="5121" width="32.75" style="6" customWidth="1"/>
    <col min="5122" max="5125" width="8.5" style="6" customWidth="1"/>
    <col min="5126" max="5126" width="23.75" style="6" customWidth="1"/>
    <col min="5127" max="5129" width="8.5" style="6" customWidth="1"/>
    <col min="5130" max="5376" width="9" style="6"/>
    <col min="5377" max="5377" width="32.75" style="6" customWidth="1"/>
    <col min="5378" max="5381" width="8.5" style="6" customWidth="1"/>
    <col min="5382" max="5382" width="23.75" style="6" customWidth="1"/>
    <col min="5383" max="5385" width="8.5" style="6" customWidth="1"/>
    <col min="5386" max="5632" width="9" style="6"/>
    <col min="5633" max="5633" width="32.75" style="6" customWidth="1"/>
    <col min="5634" max="5637" width="8.5" style="6" customWidth="1"/>
    <col min="5638" max="5638" width="23.75" style="6" customWidth="1"/>
    <col min="5639" max="5641" width="8.5" style="6" customWidth="1"/>
    <col min="5642" max="5888" width="9" style="6"/>
    <col min="5889" max="5889" width="32.75" style="6" customWidth="1"/>
    <col min="5890" max="5893" width="8.5" style="6" customWidth="1"/>
    <col min="5894" max="5894" width="23.75" style="6" customWidth="1"/>
    <col min="5895" max="5897" width="8.5" style="6" customWidth="1"/>
    <col min="5898" max="6144" width="9" style="6"/>
    <col min="6145" max="6145" width="32.75" style="6" customWidth="1"/>
    <col min="6146" max="6149" width="8.5" style="6" customWidth="1"/>
    <col min="6150" max="6150" width="23.75" style="6" customWidth="1"/>
    <col min="6151" max="6153" width="8.5" style="6" customWidth="1"/>
    <col min="6154" max="6400" width="9" style="6"/>
    <col min="6401" max="6401" width="32.75" style="6" customWidth="1"/>
    <col min="6402" max="6405" width="8.5" style="6" customWidth="1"/>
    <col min="6406" max="6406" width="23.75" style="6" customWidth="1"/>
    <col min="6407" max="6409" width="8.5" style="6" customWidth="1"/>
    <col min="6410" max="6656" width="9" style="6"/>
    <col min="6657" max="6657" width="32.75" style="6" customWidth="1"/>
    <col min="6658" max="6661" width="8.5" style="6" customWidth="1"/>
    <col min="6662" max="6662" width="23.75" style="6" customWidth="1"/>
    <col min="6663" max="6665" width="8.5" style="6" customWidth="1"/>
    <col min="6666" max="6912" width="9" style="6"/>
    <col min="6913" max="6913" width="32.75" style="6" customWidth="1"/>
    <col min="6914" max="6917" width="8.5" style="6" customWidth="1"/>
    <col min="6918" max="6918" width="23.75" style="6" customWidth="1"/>
    <col min="6919" max="6921" width="8.5" style="6" customWidth="1"/>
    <col min="6922" max="7168" width="9" style="6"/>
    <col min="7169" max="7169" width="32.75" style="6" customWidth="1"/>
    <col min="7170" max="7173" width="8.5" style="6" customWidth="1"/>
    <col min="7174" max="7174" width="23.75" style="6" customWidth="1"/>
    <col min="7175" max="7177" width="8.5" style="6" customWidth="1"/>
    <col min="7178" max="7424" width="9" style="6"/>
    <col min="7425" max="7425" width="32.75" style="6" customWidth="1"/>
    <col min="7426" max="7429" width="8.5" style="6" customWidth="1"/>
    <col min="7430" max="7430" width="23.75" style="6" customWidth="1"/>
    <col min="7431" max="7433" width="8.5" style="6" customWidth="1"/>
    <col min="7434" max="7680" width="9" style="6"/>
    <col min="7681" max="7681" width="32.75" style="6" customWidth="1"/>
    <col min="7682" max="7685" width="8.5" style="6" customWidth="1"/>
    <col min="7686" max="7686" width="23.75" style="6" customWidth="1"/>
    <col min="7687" max="7689" width="8.5" style="6" customWidth="1"/>
    <col min="7690" max="7936" width="9" style="6"/>
    <col min="7937" max="7937" width="32.75" style="6" customWidth="1"/>
    <col min="7938" max="7941" width="8.5" style="6" customWidth="1"/>
    <col min="7942" max="7942" width="23.75" style="6" customWidth="1"/>
    <col min="7943" max="7945" width="8.5" style="6" customWidth="1"/>
    <col min="7946" max="8192" width="9" style="6"/>
    <col min="8193" max="8193" width="32.75" style="6" customWidth="1"/>
    <col min="8194" max="8197" width="8.5" style="6" customWidth="1"/>
    <col min="8198" max="8198" width="23.75" style="6" customWidth="1"/>
    <col min="8199" max="8201" width="8.5" style="6" customWidth="1"/>
    <col min="8202" max="8448" width="9" style="6"/>
    <col min="8449" max="8449" width="32.75" style="6" customWidth="1"/>
    <col min="8450" max="8453" width="8.5" style="6" customWidth="1"/>
    <col min="8454" max="8454" width="23.75" style="6" customWidth="1"/>
    <col min="8455" max="8457" width="8.5" style="6" customWidth="1"/>
    <col min="8458" max="8704" width="9" style="6"/>
    <col min="8705" max="8705" width="32.75" style="6" customWidth="1"/>
    <col min="8706" max="8709" width="8.5" style="6" customWidth="1"/>
    <col min="8710" max="8710" width="23.75" style="6" customWidth="1"/>
    <col min="8711" max="8713" width="8.5" style="6" customWidth="1"/>
    <col min="8714" max="8960" width="9" style="6"/>
    <col min="8961" max="8961" width="32.75" style="6" customWidth="1"/>
    <col min="8962" max="8965" width="8.5" style="6" customWidth="1"/>
    <col min="8966" max="8966" width="23.75" style="6" customWidth="1"/>
    <col min="8967" max="8969" width="8.5" style="6" customWidth="1"/>
    <col min="8970" max="9216" width="9" style="6"/>
    <col min="9217" max="9217" width="32.75" style="6" customWidth="1"/>
    <col min="9218" max="9221" width="8.5" style="6" customWidth="1"/>
    <col min="9222" max="9222" width="23.75" style="6" customWidth="1"/>
    <col min="9223" max="9225" width="8.5" style="6" customWidth="1"/>
    <col min="9226" max="9472" width="9" style="6"/>
    <col min="9473" max="9473" width="32.75" style="6" customWidth="1"/>
    <col min="9474" max="9477" width="8.5" style="6" customWidth="1"/>
    <col min="9478" max="9478" width="23.75" style="6" customWidth="1"/>
    <col min="9479" max="9481" width="8.5" style="6" customWidth="1"/>
    <col min="9482" max="9728" width="9" style="6"/>
    <col min="9729" max="9729" width="32.75" style="6" customWidth="1"/>
    <col min="9730" max="9733" width="8.5" style="6" customWidth="1"/>
    <col min="9734" max="9734" width="23.75" style="6" customWidth="1"/>
    <col min="9735" max="9737" width="8.5" style="6" customWidth="1"/>
    <col min="9738" max="9984" width="9" style="6"/>
    <col min="9985" max="9985" width="32.75" style="6" customWidth="1"/>
    <col min="9986" max="9989" width="8.5" style="6" customWidth="1"/>
    <col min="9990" max="9990" width="23.75" style="6" customWidth="1"/>
    <col min="9991" max="9993" width="8.5" style="6" customWidth="1"/>
    <col min="9994" max="10240" width="9" style="6"/>
    <col min="10241" max="10241" width="32.75" style="6" customWidth="1"/>
    <col min="10242" max="10245" width="8.5" style="6" customWidth="1"/>
    <col min="10246" max="10246" width="23.75" style="6" customWidth="1"/>
    <col min="10247" max="10249" width="8.5" style="6" customWidth="1"/>
    <col min="10250" max="10496" width="9" style="6"/>
    <col min="10497" max="10497" width="32.75" style="6" customWidth="1"/>
    <col min="10498" max="10501" width="8.5" style="6" customWidth="1"/>
    <col min="10502" max="10502" width="23.75" style="6" customWidth="1"/>
    <col min="10503" max="10505" width="8.5" style="6" customWidth="1"/>
    <col min="10506" max="10752" width="9" style="6"/>
    <col min="10753" max="10753" width="32.75" style="6" customWidth="1"/>
    <col min="10754" max="10757" width="8.5" style="6" customWidth="1"/>
    <col min="10758" max="10758" width="23.75" style="6" customWidth="1"/>
    <col min="10759" max="10761" width="8.5" style="6" customWidth="1"/>
    <col min="10762" max="11008" width="9" style="6"/>
    <col min="11009" max="11009" width="32.75" style="6" customWidth="1"/>
    <col min="11010" max="11013" width="8.5" style="6" customWidth="1"/>
    <col min="11014" max="11014" width="23.75" style="6" customWidth="1"/>
    <col min="11015" max="11017" width="8.5" style="6" customWidth="1"/>
    <col min="11018" max="11264" width="9" style="6"/>
    <col min="11265" max="11265" width="32.75" style="6" customWidth="1"/>
    <col min="11266" max="11269" width="8.5" style="6" customWidth="1"/>
    <col min="11270" max="11270" width="23.75" style="6" customWidth="1"/>
    <col min="11271" max="11273" width="8.5" style="6" customWidth="1"/>
    <col min="11274" max="11520" width="9" style="6"/>
    <col min="11521" max="11521" width="32.75" style="6" customWidth="1"/>
    <col min="11522" max="11525" width="8.5" style="6" customWidth="1"/>
    <col min="11526" max="11526" width="23.75" style="6" customWidth="1"/>
    <col min="11527" max="11529" width="8.5" style="6" customWidth="1"/>
    <col min="11530" max="11776" width="9" style="6"/>
    <col min="11777" max="11777" width="32.75" style="6" customWidth="1"/>
    <col min="11778" max="11781" width="8.5" style="6" customWidth="1"/>
    <col min="11782" max="11782" width="23.75" style="6" customWidth="1"/>
    <col min="11783" max="11785" width="8.5" style="6" customWidth="1"/>
    <col min="11786" max="12032" width="9" style="6"/>
    <col min="12033" max="12033" width="32.75" style="6" customWidth="1"/>
    <col min="12034" max="12037" width="8.5" style="6" customWidth="1"/>
    <col min="12038" max="12038" width="23.75" style="6" customWidth="1"/>
    <col min="12039" max="12041" width="8.5" style="6" customWidth="1"/>
    <col min="12042" max="12288" width="9" style="6"/>
    <col min="12289" max="12289" width="32.75" style="6" customWidth="1"/>
    <col min="12290" max="12293" width="8.5" style="6" customWidth="1"/>
    <col min="12294" max="12294" width="23.75" style="6" customWidth="1"/>
    <col min="12295" max="12297" width="8.5" style="6" customWidth="1"/>
    <col min="12298" max="12544" width="9" style="6"/>
    <col min="12545" max="12545" width="32.75" style="6" customWidth="1"/>
    <col min="12546" max="12549" width="8.5" style="6" customWidth="1"/>
    <col min="12550" max="12550" width="23.75" style="6" customWidth="1"/>
    <col min="12551" max="12553" width="8.5" style="6" customWidth="1"/>
    <col min="12554" max="12800" width="9" style="6"/>
    <col min="12801" max="12801" width="32.75" style="6" customWidth="1"/>
    <col min="12802" max="12805" width="8.5" style="6" customWidth="1"/>
    <col min="12806" max="12806" width="23.75" style="6" customWidth="1"/>
    <col min="12807" max="12809" width="8.5" style="6" customWidth="1"/>
    <col min="12810" max="13056" width="9" style="6"/>
    <col min="13057" max="13057" width="32.75" style="6" customWidth="1"/>
    <col min="13058" max="13061" width="8.5" style="6" customWidth="1"/>
    <col min="13062" max="13062" width="23.75" style="6" customWidth="1"/>
    <col min="13063" max="13065" width="8.5" style="6" customWidth="1"/>
    <col min="13066" max="13312" width="9" style="6"/>
    <col min="13313" max="13313" width="32.75" style="6" customWidth="1"/>
    <col min="13314" max="13317" width="8.5" style="6" customWidth="1"/>
    <col min="13318" max="13318" width="23.75" style="6" customWidth="1"/>
    <col min="13319" max="13321" width="8.5" style="6" customWidth="1"/>
    <col min="13322" max="13568" width="9" style="6"/>
    <col min="13569" max="13569" width="32.75" style="6" customWidth="1"/>
    <col min="13570" max="13573" width="8.5" style="6" customWidth="1"/>
    <col min="13574" max="13574" width="23.75" style="6" customWidth="1"/>
    <col min="13575" max="13577" width="8.5" style="6" customWidth="1"/>
    <col min="13578" max="13824" width="9" style="6"/>
    <col min="13825" max="13825" width="32.75" style="6" customWidth="1"/>
    <col min="13826" max="13829" width="8.5" style="6" customWidth="1"/>
    <col min="13830" max="13830" width="23.75" style="6" customWidth="1"/>
    <col min="13831" max="13833" width="8.5" style="6" customWidth="1"/>
    <col min="13834" max="14080" width="9" style="6"/>
    <col min="14081" max="14081" width="32.75" style="6" customWidth="1"/>
    <col min="14082" max="14085" width="8.5" style="6" customWidth="1"/>
    <col min="14086" max="14086" width="23.75" style="6" customWidth="1"/>
    <col min="14087" max="14089" width="8.5" style="6" customWidth="1"/>
    <col min="14090" max="14336" width="9" style="6"/>
    <col min="14337" max="14337" width="32.75" style="6" customWidth="1"/>
    <col min="14338" max="14341" width="8.5" style="6" customWidth="1"/>
    <col min="14342" max="14342" width="23.75" style="6" customWidth="1"/>
    <col min="14343" max="14345" width="8.5" style="6" customWidth="1"/>
    <col min="14346" max="14592" width="9" style="6"/>
    <col min="14593" max="14593" width="32.75" style="6" customWidth="1"/>
    <col min="14594" max="14597" width="8.5" style="6" customWidth="1"/>
    <col min="14598" max="14598" width="23.75" style="6" customWidth="1"/>
    <col min="14599" max="14601" width="8.5" style="6" customWidth="1"/>
    <col min="14602" max="14848" width="9" style="6"/>
    <col min="14849" max="14849" width="32.75" style="6" customWidth="1"/>
    <col min="14850" max="14853" width="8.5" style="6" customWidth="1"/>
    <col min="14854" max="14854" width="23.75" style="6" customWidth="1"/>
    <col min="14855" max="14857" width="8.5" style="6" customWidth="1"/>
    <col min="14858" max="15104" width="9" style="6"/>
    <col min="15105" max="15105" width="32.75" style="6" customWidth="1"/>
    <col min="15106" max="15109" width="8.5" style="6" customWidth="1"/>
    <col min="15110" max="15110" width="23.75" style="6" customWidth="1"/>
    <col min="15111" max="15113" width="8.5" style="6" customWidth="1"/>
    <col min="15114" max="15360" width="9" style="6"/>
    <col min="15361" max="15361" width="32.75" style="6" customWidth="1"/>
    <col min="15362" max="15365" width="8.5" style="6" customWidth="1"/>
    <col min="15366" max="15366" width="23.75" style="6" customWidth="1"/>
    <col min="15367" max="15369" width="8.5" style="6" customWidth="1"/>
    <col min="15370" max="15616" width="9" style="6"/>
    <col min="15617" max="15617" width="32.75" style="6" customWidth="1"/>
    <col min="15618" max="15621" width="8.5" style="6" customWidth="1"/>
    <col min="15622" max="15622" width="23.75" style="6" customWidth="1"/>
    <col min="15623" max="15625" width="8.5" style="6" customWidth="1"/>
    <col min="15626" max="15872" width="9" style="6"/>
    <col min="15873" max="15873" width="32.75" style="6" customWidth="1"/>
    <col min="15874" max="15877" width="8.5" style="6" customWidth="1"/>
    <col min="15878" max="15878" width="23.75" style="6" customWidth="1"/>
    <col min="15879" max="15881" width="8.5" style="6" customWidth="1"/>
    <col min="15882" max="16128" width="9" style="6"/>
    <col min="16129" max="16129" width="32.75" style="6" customWidth="1"/>
    <col min="16130" max="16133" width="8.5" style="6" customWidth="1"/>
    <col min="16134" max="16134" width="23.75" style="6" customWidth="1"/>
    <col min="16135" max="16137" width="8.5" style="6" customWidth="1"/>
    <col min="16138" max="16384" width="9" style="6"/>
  </cols>
  <sheetData>
    <row r="1" spans="1:20" ht="84" customHeight="1" x14ac:dyDescent="0.2">
      <c r="A1" s="5"/>
      <c r="B1" s="242" t="s">
        <v>108</v>
      </c>
      <c r="C1" s="243"/>
      <c r="D1" s="243"/>
      <c r="E1" s="243"/>
      <c r="F1" s="243"/>
      <c r="G1" s="243"/>
      <c r="H1" s="243"/>
      <c r="I1" s="243"/>
    </row>
    <row r="2" spans="1:20" ht="63" customHeight="1" x14ac:dyDescent="0.2">
      <c r="A2" s="279" t="s">
        <v>109</v>
      </c>
      <c r="B2" s="279"/>
      <c r="C2" s="279"/>
      <c r="D2" s="279"/>
      <c r="E2" s="279"/>
      <c r="F2" s="279"/>
      <c r="G2" s="279"/>
      <c r="H2" s="279"/>
      <c r="I2" s="279"/>
    </row>
    <row r="3" spans="1:20" ht="21" customHeight="1" x14ac:dyDescent="0.2">
      <c r="A3" s="245"/>
      <c r="B3" s="245"/>
      <c r="C3" s="245"/>
      <c r="D3" s="245"/>
      <c r="E3" s="245"/>
      <c r="F3" s="245"/>
      <c r="G3" s="245"/>
      <c r="H3" s="245"/>
      <c r="I3" s="245"/>
      <c r="L3" s="23">
        <f>H25</f>
        <v>0.15279999999999999</v>
      </c>
    </row>
    <row r="4" spans="1:20" ht="15.75" customHeight="1" x14ac:dyDescent="0.2">
      <c r="A4" s="7" t="s">
        <v>67</v>
      </c>
      <c r="B4" s="280" t="s">
        <v>67</v>
      </c>
      <c r="C4" s="280"/>
      <c r="D4" s="280"/>
      <c r="E4" s="280"/>
      <c r="F4" s="281" t="s">
        <v>68</v>
      </c>
      <c r="G4" s="281"/>
      <c r="H4" s="281"/>
      <c r="I4" s="281"/>
      <c r="K4" s="8"/>
    </row>
    <row r="5" spans="1:20" s="10" customFormat="1" ht="25.5" customHeight="1" x14ac:dyDescent="0.2">
      <c r="A5" s="9" t="s">
        <v>69</v>
      </c>
      <c r="B5" s="281" t="s">
        <v>70</v>
      </c>
      <c r="C5" s="281"/>
      <c r="D5" s="281"/>
      <c r="E5" s="281"/>
      <c r="F5" s="281" t="s">
        <v>71</v>
      </c>
      <c r="G5" s="281"/>
      <c r="H5" s="281"/>
      <c r="I5" s="281"/>
    </row>
    <row r="6" spans="1:20" x14ac:dyDescent="0.2">
      <c r="A6" s="9" t="s">
        <v>72</v>
      </c>
      <c r="B6" s="281" t="s">
        <v>73</v>
      </c>
      <c r="C6" s="281"/>
      <c r="D6" s="281"/>
      <c r="E6" s="281"/>
      <c r="F6" s="281" t="s">
        <v>74</v>
      </c>
      <c r="G6" s="281"/>
      <c r="H6" s="281"/>
      <c r="I6" s="281"/>
    </row>
    <row r="7" spans="1:20" ht="25.5" x14ac:dyDescent="0.2">
      <c r="A7" s="9" t="s">
        <v>75</v>
      </c>
      <c r="B7" s="281" t="s">
        <v>76</v>
      </c>
      <c r="C7" s="281"/>
      <c r="D7" s="281"/>
      <c r="E7" s="281"/>
      <c r="F7" s="281" t="s">
        <v>77</v>
      </c>
      <c r="G7" s="281"/>
      <c r="H7" s="281"/>
      <c r="I7" s="281"/>
    </row>
    <row r="8" spans="1:20" s="11" customFormat="1" ht="25.5" customHeight="1" x14ac:dyDescent="0.2">
      <c r="A8" s="282" t="s">
        <v>78</v>
      </c>
      <c r="B8" s="282"/>
      <c r="C8" s="282"/>
      <c r="D8" s="282"/>
      <c r="E8" s="282"/>
      <c r="F8" s="282"/>
      <c r="G8" s="282"/>
      <c r="H8" s="282"/>
      <c r="I8" s="282"/>
      <c r="K8" s="12"/>
    </row>
    <row r="9" spans="1:20" s="13" customFormat="1" ht="21" customHeight="1" x14ac:dyDescent="0.2">
      <c r="A9" s="241"/>
      <c r="B9" s="241"/>
      <c r="C9" s="241"/>
      <c r="D9" s="241"/>
      <c r="E9" s="241"/>
      <c r="F9" s="241"/>
      <c r="G9" s="241"/>
      <c r="H9" s="241"/>
      <c r="I9" s="241"/>
      <c r="J9" s="6"/>
      <c r="K9" s="6"/>
      <c r="L9" s="6"/>
      <c r="M9" s="6"/>
      <c r="N9" s="6"/>
      <c r="O9" s="6"/>
      <c r="P9" s="6"/>
      <c r="Q9" s="6"/>
      <c r="R9" s="6"/>
      <c r="S9" s="6"/>
      <c r="T9" s="6"/>
    </row>
    <row r="10" spans="1:20" ht="12.75" customHeight="1" x14ac:dyDescent="0.2">
      <c r="A10" s="283" t="s">
        <v>79</v>
      </c>
      <c r="B10" s="283"/>
      <c r="C10" s="283"/>
      <c r="D10" s="283"/>
      <c r="E10" s="283"/>
      <c r="F10" s="283"/>
      <c r="G10" s="283"/>
      <c r="H10" s="283"/>
      <c r="I10" s="283"/>
    </row>
    <row r="11" spans="1:20" ht="12.75" customHeight="1" x14ac:dyDescent="0.2">
      <c r="A11" s="283"/>
      <c r="B11" s="283"/>
      <c r="C11" s="283"/>
      <c r="D11" s="283"/>
      <c r="E11" s="283"/>
      <c r="F11" s="283"/>
      <c r="G11" s="283"/>
      <c r="H11" s="283"/>
      <c r="I11" s="283"/>
    </row>
    <row r="12" spans="1:20" s="13" customFormat="1" ht="21" customHeight="1" x14ac:dyDescent="0.2">
      <c r="A12" s="284"/>
      <c r="B12" s="284"/>
      <c r="C12" s="284"/>
      <c r="D12" s="284"/>
      <c r="E12" s="284"/>
      <c r="F12" s="284"/>
      <c r="G12" s="284"/>
      <c r="H12" s="284"/>
      <c r="I12" s="284"/>
      <c r="J12" s="6"/>
      <c r="K12" s="6"/>
      <c r="L12" s="6"/>
      <c r="M12" s="6"/>
      <c r="N12" s="6"/>
      <c r="O12" s="6"/>
      <c r="P12" s="6"/>
      <c r="Q12" s="6"/>
      <c r="R12" s="6"/>
      <c r="S12" s="6"/>
      <c r="T12" s="6"/>
    </row>
    <row r="13" spans="1:20" s="15" customFormat="1" ht="18" customHeight="1" x14ac:dyDescent="0.25">
      <c r="A13" s="34" t="s">
        <v>80</v>
      </c>
      <c r="B13" s="285" t="s">
        <v>81</v>
      </c>
      <c r="C13" s="285"/>
      <c r="D13" s="285" t="s">
        <v>82</v>
      </c>
      <c r="E13" s="285"/>
      <c r="F13" s="285" t="s">
        <v>83</v>
      </c>
      <c r="G13" s="285"/>
      <c r="H13" s="285" t="s">
        <v>84</v>
      </c>
      <c r="I13" s="285"/>
    </row>
    <row r="14" spans="1:20" ht="15.75" customHeight="1" x14ac:dyDescent="0.2">
      <c r="A14" s="35" t="s">
        <v>85</v>
      </c>
      <c r="B14" s="36" t="s">
        <v>86</v>
      </c>
      <c r="C14" s="36" t="s">
        <v>87</v>
      </c>
      <c r="D14" s="36" t="s">
        <v>86</v>
      </c>
      <c r="E14" s="36" t="s">
        <v>87</v>
      </c>
      <c r="F14" s="36" t="s">
        <v>86</v>
      </c>
      <c r="G14" s="36" t="s">
        <v>87</v>
      </c>
      <c r="H14" s="36" t="s">
        <v>86</v>
      </c>
      <c r="I14" s="36" t="s">
        <v>87</v>
      </c>
    </row>
    <row r="15" spans="1:20" ht="15" customHeight="1" x14ac:dyDescent="0.2">
      <c r="A15" s="37" t="s">
        <v>88</v>
      </c>
      <c r="B15" s="38">
        <v>1.4999999999999999E-2</v>
      </c>
      <c r="C15" s="38">
        <v>3.5000000000000003E-2</v>
      </c>
      <c r="D15" s="38">
        <v>4.4900000000000002E-2</v>
      </c>
      <c r="E15" s="38">
        <v>6.2199999999999998E-2</v>
      </c>
      <c r="F15" s="38">
        <v>3.4500000000000003E-2</v>
      </c>
      <c r="G15" s="38">
        <v>5.11E-2</v>
      </c>
      <c r="H15" s="20">
        <v>3.4500000000000003E-2</v>
      </c>
      <c r="I15" s="20">
        <v>5.11E-2</v>
      </c>
    </row>
    <row r="16" spans="1:20" ht="15.75" customHeight="1" x14ac:dyDescent="0.2">
      <c r="A16" s="35" t="s">
        <v>89</v>
      </c>
      <c r="B16" s="286">
        <v>8.5000000000000006E-3</v>
      </c>
      <c r="C16" s="286"/>
      <c r="D16" s="286">
        <v>1.11E-2</v>
      </c>
      <c r="E16" s="286"/>
      <c r="F16" s="286">
        <v>8.5000000000000006E-3</v>
      </c>
      <c r="G16" s="286"/>
      <c r="H16" s="258">
        <v>8.5000000000000006E-3</v>
      </c>
      <c r="I16" s="259"/>
    </row>
    <row r="17" spans="1:11" ht="15.75" customHeight="1" x14ac:dyDescent="0.2">
      <c r="A17" s="35" t="s">
        <v>90</v>
      </c>
      <c r="B17" s="286">
        <v>3.0000000000000001E-3</v>
      </c>
      <c r="C17" s="286"/>
      <c r="D17" s="286">
        <v>8.2000000000000007E-3</v>
      </c>
      <c r="E17" s="286"/>
      <c r="F17" s="286">
        <v>4.7999999999999996E-3</v>
      </c>
      <c r="G17" s="286"/>
      <c r="H17" s="258">
        <v>4.7999999999999996E-3</v>
      </c>
      <c r="I17" s="259"/>
    </row>
    <row r="18" spans="1:11" ht="15.75" customHeight="1" x14ac:dyDescent="0.2">
      <c r="A18" s="39" t="s">
        <v>91</v>
      </c>
      <c r="B18" s="286">
        <v>5.5999999999999999E-3</v>
      </c>
      <c r="C18" s="286"/>
      <c r="D18" s="286">
        <v>8.8999999999999999E-3</v>
      </c>
      <c r="E18" s="286"/>
      <c r="F18" s="286">
        <v>8.5000000000000006E-3</v>
      </c>
      <c r="G18" s="286"/>
      <c r="H18" s="258">
        <v>8.5000000000000006E-3</v>
      </c>
      <c r="I18" s="258"/>
    </row>
    <row r="19" spans="1:11" ht="15.75" customHeight="1" x14ac:dyDescent="0.2">
      <c r="A19" s="40" t="s">
        <v>92</v>
      </c>
      <c r="B19" s="287">
        <v>4.65E-2</v>
      </c>
      <c r="C19" s="287"/>
      <c r="D19" s="287">
        <v>8.6499999999999994E-2</v>
      </c>
      <c r="E19" s="287"/>
      <c r="F19" s="287">
        <v>5.3999999999999999E-2</v>
      </c>
      <c r="G19" s="287"/>
      <c r="H19" s="261">
        <f>SUM(H20:I23)</f>
        <v>3.6499999999999998E-2</v>
      </c>
      <c r="I19" s="262"/>
    </row>
    <row r="20" spans="1:11" ht="15.75" customHeight="1" x14ac:dyDescent="0.2">
      <c r="A20" s="41" t="s">
        <v>93</v>
      </c>
      <c r="B20" s="286" t="s">
        <v>110</v>
      </c>
      <c r="C20" s="286"/>
      <c r="D20" s="286" t="s">
        <v>110</v>
      </c>
      <c r="E20" s="286"/>
      <c r="F20" s="286" t="s">
        <v>110</v>
      </c>
      <c r="G20" s="286"/>
      <c r="H20" s="258" t="s">
        <v>110</v>
      </c>
      <c r="I20" s="258"/>
    </row>
    <row r="21" spans="1:11" ht="15.75" customHeight="1" x14ac:dyDescent="0.2">
      <c r="A21" s="41" t="s">
        <v>94</v>
      </c>
      <c r="B21" s="286">
        <v>6.4999999999999997E-3</v>
      </c>
      <c r="C21" s="286"/>
      <c r="D21" s="286">
        <v>6.4999999999999997E-3</v>
      </c>
      <c r="E21" s="286"/>
      <c r="F21" s="286">
        <v>6.4999999999999997E-3</v>
      </c>
      <c r="G21" s="286"/>
      <c r="H21" s="258">
        <v>6.4999999999999997E-3</v>
      </c>
      <c r="I21" s="258"/>
    </row>
    <row r="22" spans="1:11" ht="15.75" customHeight="1" x14ac:dyDescent="0.2">
      <c r="A22" s="41" t="s">
        <v>95</v>
      </c>
      <c r="B22" s="286">
        <v>0.03</v>
      </c>
      <c r="C22" s="286"/>
      <c r="D22" s="286">
        <v>0.03</v>
      </c>
      <c r="E22" s="286"/>
      <c r="F22" s="286">
        <v>0.03</v>
      </c>
      <c r="G22" s="286"/>
      <c r="H22" s="258">
        <v>0.03</v>
      </c>
      <c r="I22" s="258"/>
    </row>
    <row r="23" spans="1:11" ht="15.75" customHeight="1" x14ac:dyDescent="0.2">
      <c r="A23" s="41" t="s">
        <v>96</v>
      </c>
      <c r="B23" s="286"/>
      <c r="C23" s="286"/>
      <c r="D23" s="286">
        <v>4.4999999999999998E-2</v>
      </c>
      <c r="E23" s="286"/>
      <c r="F23" s="286"/>
      <c r="G23" s="286"/>
      <c r="H23" s="258"/>
      <c r="I23" s="258"/>
    </row>
    <row r="24" spans="1:11" ht="15.75" customHeight="1" x14ac:dyDescent="0.2">
      <c r="A24" s="42"/>
      <c r="B24" s="43"/>
      <c r="C24" s="43"/>
      <c r="D24" s="43"/>
      <c r="E24" s="43"/>
      <c r="F24" s="43"/>
      <c r="G24" s="43"/>
      <c r="H24" s="44"/>
      <c r="I24" s="44"/>
    </row>
    <row r="25" spans="1:11" ht="39" customHeight="1" x14ac:dyDescent="0.2">
      <c r="A25" s="288" t="s">
        <v>97</v>
      </c>
      <c r="B25" s="288"/>
      <c r="C25" s="288"/>
      <c r="D25" s="288"/>
      <c r="E25" s="288"/>
      <c r="F25" s="288"/>
      <c r="G25" s="288"/>
      <c r="H25" s="289">
        <f>ROUND((((1+H29+H30+H31)*(1+H32)*(1+H33))/(1-H34))-1,4)</f>
        <v>0.15279999999999999</v>
      </c>
      <c r="I25" s="290"/>
      <c r="J25" s="23">
        <f>H25</f>
        <v>0.15279999999999999</v>
      </c>
      <c r="K25" s="28"/>
    </row>
    <row r="26" spans="1:11" ht="21.75" customHeight="1" x14ac:dyDescent="0.2">
      <c r="A26" s="291"/>
      <c r="B26" s="291"/>
      <c r="C26" s="291"/>
      <c r="D26" s="291"/>
      <c r="E26" s="291"/>
      <c r="F26" s="291"/>
      <c r="G26" s="291"/>
      <c r="H26" s="291"/>
      <c r="I26" s="291"/>
    </row>
    <row r="27" spans="1:11" ht="18" customHeight="1" x14ac:dyDescent="0.2">
      <c r="A27" s="283" t="s">
        <v>98</v>
      </c>
      <c r="B27" s="283"/>
      <c r="C27" s="283"/>
      <c r="D27" s="283"/>
      <c r="E27" s="283"/>
      <c r="F27" s="283"/>
      <c r="G27" s="283"/>
      <c r="H27" s="283"/>
      <c r="I27" s="283"/>
    </row>
    <row r="28" spans="1:11" ht="18" customHeight="1" x14ac:dyDescent="0.2">
      <c r="A28" s="292" t="s">
        <v>99</v>
      </c>
      <c r="B28" s="292"/>
      <c r="C28" s="292"/>
      <c r="D28" s="292"/>
      <c r="E28" s="292"/>
      <c r="F28" s="292"/>
      <c r="G28" s="292"/>
      <c r="H28" s="293" t="s">
        <v>84</v>
      </c>
      <c r="I28" s="293"/>
    </row>
    <row r="29" spans="1:11" ht="18" customHeight="1" x14ac:dyDescent="0.2">
      <c r="A29" s="294" t="s">
        <v>70</v>
      </c>
      <c r="B29" s="294"/>
      <c r="C29" s="294"/>
      <c r="D29" s="294"/>
      <c r="E29" s="294"/>
      <c r="F29" s="294"/>
      <c r="G29" s="294"/>
      <c r="H29" s="295">
        <f>H15</f>
        <v>3.4500000000000003E-2</v>
      </c>
      <c r="I29" s="295"/>
    </row>
    <row r="30" spans="1:11" ht="18" customHeight="1" x14ac:dyDescent="0.2">
      <c r="A30" s="296" t="s">
        <v>100</v>
      </c>
      <c r="B30" s="296"/>
      <c r="C30" s="296"/>
      <c r="D30" s="296"/>
      <c r="E30" s="296"/>
      <c r="F30" s="296"/>
      <c r="G30" s="296"/>
      <c r="H30" s="295">
        <f>H17</f>
        <v>4.7999999999999996E-3</v>
      </c>
      <c r="I30" s="295"/>
    </row>
    <row r="31" spans="1:11" ht="17.25" customHeight="1" x14ac:dyDescent="0.2">
      <c r="A31" s="296" t="s">
        <v>76</v>
      </c>
      <c r="B31" s="296"/>
      <c r="C31" s="296"/>
      <c r="D31" s="296"/>
      <c r="E31" s="296"/>
      <c r="F31" s="296"/>
      <c r="G31" s="296"/>
      <c r="H31" s="295">
        <f>H18</f>
        <v>8.5000000000000006E-3</v>
      </c>
      <c r="I31" s="295"/>
    </row>
    <row r="32" spans="1:11" ht="18" customHeight="1" x14ac:dyDescent="0.2">
      <c r="A32" s="294" t="s">
        <v>71</v>
      </c>
      <c r="B32" s="294"/>
      <c r="C32" s="294"/>
      <c r="D32" s="294"/>
      <c r="E32" s="294"/>
      <c r="F32" s="294"/>
      <c r="G32" s="294"/>
      <c r="H32" s="295">
        <f>H16</f>
        <v>8.5000000000000006E-3</v>
      </c>
      <c r="I32" s="295"/>
    </row>
    <row r="33" spans="1:10" ht="18" customHeight="1" x14ac:dyDescent="0.2">
      <c r="A33" s="296" t="s">
        <v>74</v>
      </c>
      <c r="B33" s="296"/>
      <c r="C33" s="296"/>
      <c r="D33" s="296"/>
      <c r="E33" s="296"/>
      <c r="F33" s="296"/>
      <c r="G33" s="296"/>
      <c r="H33" s="295">
        <f>I15</f>
        <v>5.11E-2</v>
      </c>
      <c r="I33" s="295"/>
    </row>
    <row r="34" spans="1:10" ht="16.5" customHeight="1" x14ac:dyDescent="0.2">
      <c r="A34" s="294" t="s">
        <v>77</v>
      </c>
      <c r="B34" s="294"/>
      <c r="C34" s="294"/>
      <c r="D34" s="294"/>
      <c r="E34" s="294"/>
      <c r="F34" s="294"/>
      <c r="G34" s="294"/>
      <c r="H34" s="295">
        <f>H19</f>
        <v>3.6499999999999998E-2</v>
      </c>
      <c r="I34" s="295"/>
    </row>
    <row r="35" spans="1:10" ht="16.5" customHeight="1" x14ac:dyDescent="0.2">
      <c r="A35" s="294"/>
      <c r="B35" s="294"/>
      <c r="C35" s="294"/>
      <c r="D35" s="294"/>
      <c r="E35" s="294"/>
      <c r="F35" s="294"/>
      <c r="G35" s="294"/>
      <c r="H35" s="294"/>
      <c r="I35" s="294"/>
    </row>
    <row r="36" spans="1:10" ht="16.5" customHeight="1" x14ac:dyDescent="0.2">
      <c r="A36" s="297" t="s">
        <v>101</v>
      </c>
      <c r="B36" s="297"/>
      <c r="C36" s="297"/>
      <c r="D36" s="297"/>
      <c r="E36" s="297"/>
      <c r="F36" s="297"/>
      <c r="G36" s="297"/>
      <c r="H36" s="297"/>
      <c r="I36" s="297"/>
    </row>
    <row r="37" spans="1:10" ht="16.5" customHeight="1" x14ac:dyDescent="0.2">
      <c r="A37" s="29"/>
      <c r="B37" s="29"/>
      <c r="C37" s="29"/>
      <c r="D37" s="29"/>
      <c r="E37" s="29"/>
      <c r="F37" s="29"/>
      <c r="G37" s="29"/>
      <c r="H37" s="29"/>
      <c r="I37" s="29"/>
    </row>
    <row r="38" spans="1:10" ht="17.25" customHeight="1" x14ac:dyDescent="0.2">
      <c r="A38" s="30"/>
      <c r="B38" s="29"/>
      <c r="C38" s="29"/>
      <c r="D38" s="29"/>
      <c r="E38" s="29"/>
      <c r="F38" s="29"/>
      <c r="G38" s="29"/>
      <c r="H38" s="29"/>
      <c r="I38" s="29"/>
    </row>
    <row r="39" spans="1:10" ht="30.75" customHeight="1" x14ac:dyDescent="0.2">
      <c r="A39" s="30" t="s">
        <v>102</v>
      </c>
      <c r="B39" s="29"/>
      <c r="C39" s="29"/>
      <c r="D39" s="29"/>
      <c r="E39" s="29"/>
      <c r="F39" s="29"/>
      <c r="G39" s="29"/>
      <c r="H39" s="29"/>
      <c r="I39" s="29"/>
    </row>
    <row r="40" spans="1:10" ht="30" customHeight="1" x14ac:dyDescent="0.2">
      <c r="A40" s="276" t="s">
        <v>103</v>
      </c>
      <c r="B40" s="276"/>
      <c r="C40" s="276"/>
      <c r="D40" s="276"/>
      <c r="E40" s="276"/>
      <c r="F40" s="276"/>
      <c r="G40" s="276"/>
      <c r="H40" s="276"/>
      <c r="I40" s="276"/>
      <c r="J40" s="276"/>
    </row>
    <row r="41" spans="1:10" ht="22.5" customHeight="1" x14ac:dyDescent="0.2">
      <c r="A41" s="273" t="s">
        <v>355</v>
      </c>
      <c r="B41" s="273"/>
      <c r="C41" s="273"/>
      <c r="D41" s="273"/>
      <c r="E41" s="31"/>
      <c r="F41" s="32"/>
      <c r="G41" s="32"/>
      <c r="H41" s="32"/>
      <c r="I41" s="32"/>
      <c r="J41" s="32"/>
    </row>
    <row r="42" spans="1:10" ht="29.25" customHeight="1" x14ac:dyDescent="0.2">
      <c r="A42" s="273" t="s">
        <v>356</v>
      </c>
      <c r="B42" s="273"/>
      <c r="C42" s="273"/>
      <c r="D42" s="273"/>
      <c r="E42" s="29"/>
      <c r="F42" s="29"/>
      <c r="G42" s="29"/>
      <c r="H42" s="29"/>
      <c r="I42" s="29"/>
    </row>
    <row r="43" spans="1:10" ht="15" customHeight="1" x14ac:dyDescent="0.2">
      <c r="A43" s="33"/>
      <c r="B43" s="33"/>
      <c r="C43" s="33"/>
      <c r="D43" s="33"/>
      <c r="E43" s="29"/>
      <c r="F43" s="29"/>
      <c r="G43" s="29"/>
      <c r="H43" s="29"/>
      <c r="I43" s="29"/>
    </row>
    <row r="44" spans="1:10" ht="15" x14ac:dyDescent="0.2">
      <c r="A44" s="277" t="s">
        <v>57</v>
      </c>
      <c r="B44" s="277"/>
      <c r="C44" s="277"/>
      <c r="D44" s="277"/>
      <c r="E44" s="277"/>
      <c r="F44" s="277"/>
      <c r="G44" s="277"/>
      <c r="H44" s="277"/>
      <c r="I44" s="277"/>
    </row>
    <row r="45" spans="1:10" ht="15" x14ac:dyDescent="0.2">
      <c r="A45" s="226" t="s">
        <v>58</v>
      </c>
      <c r="B45" s="226"/>
      <c r="C45" s="226"/>
      <c r="D45" s="226"/>
      <c r="E45" s="226"/>
      <c r="F45" s="226"/>
      <c r="G45" s="226"/>
      <c r="H45" s="226"/>
      <c r="I45" s="226"/>
    </row>
    <row r="46" spans="1:10" ht="15" x14ac:dyDescent="0.2">
      <c r="A46" s="226" t="s">
        <v>59</v>
      </c>
      <c r="B46" s="226"/>
      <c r="C46" s="226"/>
      <c r="D46" s="226"/>
      <c r="E46" s="226"/>
      <c r="F46" s="226"/>
      <c r="G46" s="226"/>
      <c r="H46" s="226"/>
      <c r="I46" s="226"/>
    </row>
  </sheetData>
  <sheetProtection password="CC3D" sheet="1" objects="1" scenarios="1" selectLockedCells="1"/>
  <mergeCells count="77">
    <mergeCell ref="A42:D42"/>
    <mergeCell ref="A44:I44"/>
    <mergeCell ref="A45:I45"/>
    <mergeCell ref="A46:I46"/>
    <mergeCell ref="A35:I35"/>
    <mergeCell ref="A36:I36"/>
    <mergeCell ref="A40:J40"/>
    <mergeCell ref="A41:D41"/>
    <mergeCell ref="A32:G32"/>
    <mergeCell ref="H32:I32"/>
    <mergeCell ref="A33:G33"/>
    <mergeCell ref="H33:I33"/>
    <mergeCell ref="A34:G34"/>
    <mergeCell ref="H34:I34"/>
    <mergeCell ref="A29:G29"/>
    <mergeCell ref="H29:I29"/>
    <mergeCell ref="A30:G30"/>
    <mergeCell ref="H30:I30"/>
    <mergeCell ref="A31:G31"/>
    <mergeCell ref="H31:I31"/>
    <mergeCell ref="A25:G25"/>
    <mergeCell ref="H25:I25"/>
    <mergeCell ref="A26:I26"/>
    <mergeCell ref="A27:I27"/>
    <mergeCell ref="A28:G28"/>
    <mergeCell ref="H28:I28"/>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A10:I11"/>
    <mergeCell ref="A12:I12"/>
    <mergeCell ref="B13:C13"/>
    <mergeCell ref="D13:E13"/>
    <mergeCell ref="F13:G13"/>
    <mergeCell ref="H13:I13"/>
    <mergeCell ref="A9:I9"/>
    <mergeCell ref="B1:I1"/>
    <mergeCell ref="A2:I2"/>
    <mergeCell ref="A3:I3"/>
    <mergeCell ref="B4:E4"/>
    <mergeCell ref="F4:I4"/>
    <mergeCell ref="B5:E5"/>
    <mergeCell ref="F5:I5"/>
    <mergeCell ref="B6:E6"/>
    <mergeCell ref="F6:I6"/>
    <mergeCell ref="B7:E7"/>
    <mergeCell ref="F7:I7"/>
    <mergeCell ref="A8:I8"/>
  </mergeCells>
  <printOptions horizontalCentered="1"/>
  <pageMargins left="0.51181102362204722" right="0.51181102362204722" top="0.78740157480314965" bottom="0.78740157480314965"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1"/>
  <sheetViews>
    <sheetView showOutlineSymbols="0" showWhiteSpace="0" view="pageBreakPreview" topLeftCell="A19" zoomScale="130" zoomScaleNormal="100" zoomScaleSheetLayoutView="130" workbookViewId="0">
      <selection activeCell="I7" sqref="I7"/>
    </sheetView>
  </sheetViews>
  <sheetFormatPr defaultRowHeight="14.25" x14ac:dyDescent="0.2"/>
  <cols>
    <col min="1" max="1" width="10" style="202" bestFit="1" customWidth="1"/>
    <col min="2" max="2" width="12" style="202" bestFit="1" customWidth="1"/>
    <col min="3" max="3" width="10" style="202" bestFit="1" customWidth="1"/>
    <col min="4" max="4" width="60" style="202" bestFit="1" customWidth="1"/>
    <col min="5" max="5" width="15" style="202" bestFit="1" customWidth="1"/>
    <col min="6" max="9" width="12" style="202" bestFit="1" customWidth="1"/>
    <col min="10" max="11" width="14" style="202" bestFit="1" customWidth="1"/>
    <col min="12" max="16384" width="9" style="202"/>
  </cols>
  <sheetData>
    <row r="1" spans="1:10" ht="15" x14ac:dyDescent="0.2">
      <c r="A1" s="200"/>
      <c r="B1" s="200"/>
      <c r="C1" s="227" t="s">
        <v>224</v>
      </c>
      <c r="D1" s="227"/>
      <c r="E1" s="227" t="s">
        <v>1</v>
      </c>
      <c r="F1" s="227"/>
      <c r="G1" s="227" t="s">
        <v>2</v>
      </c>
      <c r="H1" s="227"/>
      <c r="I1" s="227" t="s">
        <v>3</v>
      </c>
      <c r="J1" s="227"/>
    </row>
    <row r="2" spans="1:10" ht="80.099999999999994" customHeight="1" x14ac:dyDescent="0.2">
      <c r="A2" s="201"/>
      <c r="B2" s="201"/>
      <c r="C2" s="228" t="s">
        <v>4</v>
      </c>
      <c r="D2" s="228"/>
      <c r="E2" s="228" t="s">
        <v>354</v>
      </c>
      <c r="F2" s="228"/>
      <c r="G2" s="228" t="s">
        <v>364</v>
      </c>
      <c r="H2" s="228"/>
      <c r="I2" s="228" t="s">
        <v>5</v>
      </c>
      <c r="J2" s="228"/>
    </row>
    <row r="3" spans="1:10" ht="15" x14ac:dyDescent="0.25">
      <c r="A3" s="304" t="s">
        <v>276</v>
      </c>
      <c r="B3" s="240"/>
      <c r="C3" s="240"/>
      <c r="D3" s="240"/>
      <c r="E3" s="240"/>
      <c r="F3" s="240"/>
      <c r="G3" s="240"/>
      <c r="H3" s="240"/>
      <c r="I3" s="240"/>
      <c r="J3" s="240"/>
    </row>
    <row r="4" spans="1:10" ht="30" customHeight="1" x14ac:dyDescent="0.25">
      <c r="A4" s="304" t="s">
        <v>225</v>
      </c>
      <c r="B4" s="240"/>
      <c r="C4" s="240"/>
      <c r="D4" s="240"/>
      <c r="E4" s="240"/>
      <c r="F4" s="240"/>
      <c r="G4" s="240"/>
      <c r="H4" s="240"/>
      <c r="I4" s="240"/>
      <c r="J4" s="240"/>
    </row>
    <row r="5" spans="1:10" ht="18" customHeight="1" x14ac:dyDescent="0.2">
      <c r="A5" s="203" t="s">
        <v>16</v>
      </c>
      <c r="B5" s="160" t="s">
        <v>7</v>
      </c>
      <c r="C5" s="203" t="s">
        <v>8</v>
      </c>
      <c r="D5" s="203" t="s">
        <v>9</v>
      </c>
      <c r="E5" s="302" t="s">
        <v>226</v>
      </c>
      <c r="F5" s="302"/>
      <c r="G5" s="159" t="s">
        <v>10</v>
      </c>
      <c r="H5" s="160" t="s">
        <v>11</v>
      </c>
      <c r="I5" s="160" t="s">
        <v>12</v>
      </c>
      <c r="J5" s="160" t="s">
        <v>14</v>
      </c>
    </row>
    <row r="6" spans="1:10" ht="65.099999999999994" customHeight="1" x14ac:dyDescent="0.2">
      <c r="A6" s="204" t="s">
        <v>227</v>
      </c>
      <c r="B6" s="162" t="s">
        <v>17</v>
      </c>
      <c r="C6" s="204" t="s">
        <v>18</v>
      </c>
      <c r="D6" s="204" t="s">
        <v>365</v>
      </c>
      <c r="E6" s="303" t="s">
        <v>228</v>
      </c>
      <c r="F6" s="303"/>
      <c r="G6" s="161" t="s">
        <v>19</v>
      </c>
      <c r="H6" s="164"/>
      <c r="I6" s="163"/>
      <c r="J6" s="163"/>
    </row>
    <row r="7" spans="1:10" ht="51.95" customHeight="1" x14ac:dyDescent="0.2">
      <c r="A7" s="206" t="s">
        <v>229</v>
      </c>
      <c r="B7" s="171" t="s">
        <v>230</v>
      </c>
      <c r="C7" s="206" t="s">
        <v>18</v>
      </c>
      <c r="D7" s="206" t="s">
        <v>478</v>
      </c>
      <c r="E7" s="300" t="s">
        <v>231</v>
      </c>
      <c r="F7" s="300"/>
      <c r="G7" s="170" t="s">
        <v>19</v>
      </c>
      <c r="H7" s="173">
        <v>1</v>
      </c>
      <c r="I7" s="172">
        <v>18858.23</v>
      </c>
      <c r="J7" s="172">
        <f>TRUNC(H7*I7,2)</f>
        <v>18858.23</v>
      </c>
    </row>
    <row r="8" spans="1:10" x14ac:dyDescent="0.2">
      <c r="A8" s="207"/>
      <c r="B8" s="207"/>
      <c r="C8" s="207"/>
      <c r="D8" s="207"/>
      <c r="E8" s="207"/>
      <c r="F8" s="175"/>
      <c r="G8" s="207"/>
      <c r="H8" s="298" t="s">
        <v>275</v>
      </c>
      <c r="I8" s="298"/>
      <c r="J8" s="102">
        <f>J7</f>
        <v>18858.23</v>
      </c>
    </row>
    <row r="9" spans="1:10" ht="15" thickBot="1" x14ac:dyDescent="0.25">
      <c r="A9" s="207"/>
      <c r="B9" s="207"/>
      <c r="C9" s="207"/>
      <c r="D9" s="207"/>
      <c r="E9" s="207"/>
      <c r="F9" s="175"/>
      <c r="G9" s="207"/>
      <c r="H9" s="299"/>
      <c r="I9" s="299"/>
      <c r="J9" s="175"/>
    </row>
    <row r="10" spans="1:10" ht="0.95" customHeight="1" thickTop="1" x14ac:dyDescent="0.2">
      <c r="A10" s="165"/>
      <c r="B10" s="165"/>
      <c r="C10" s="165"/>
      <c r="D10" s="165"/>
      <c r="E10" s="165"/>
      <c r="F10" s="165"/>
      <c r="G10" s="165"/>
      <c r="H10" s="165"/>
      <c r="I10" s="165"/>
      <c r="J10" s="165"/>
    </row>
    <row r="11" spans="1:10" ht="18" customHeight="1" x14ac:dyDescent="0.2">
      <c r="A11" s="203" t="s">
        <v>20</v>
      </c>
      <c r="B11" s="160" t="s">
        <v>7</v>
      </c>
      <c r="C11" s="203" t="s">
        <v>8</v>
      </c>
      <c r="D11" s="203" t="s">
        <v>9</v>
      </c>
      <c r="E11" s="302" t="s">
        <v>226</v>
      </c>
      <c r="F11" s="302"/>
      <c r="G11" s="159" t="s">
        <v>10</v>
      </c>
      <c r="H11" s="160" t="s">
        <v>11</v>
      </c>
      <c r="I11" s="160" t="s">
        <v>12</v>
      </c>
      <c r="J11" s="160" t="s">
        <v>14</v>
      </c>
    </row>
    <row r="12" spans="1:10" ht="26.1" customHeight="1" x14ac:dyDescent="0.2">
      <c r="A12" s="204" t="s">
        <v>227</v>
      </c>
      <c r="B12" s="162" t="s">
        <v>21</v>
      </c>
      <c r="C12" s="204" t="s">
        <v>18</v>
      </c>
      <c r="D12" s="204" t="s">
        <v>53</v>
      </c>
      <c r="E12" s="303" t="s">
        <v>228</v>
      </c>
      <c r="F12" s="303"/>
      <c r="G12" s="161" t="s">
        <v>19</v>
      </c>
      <c r="H12" s="164"/>
      <c r="I12" s="163"/>
      <c r="J12" s="163"/>
    </row>
    <row r="13" spans="1:10" ht="26.1" customHeight="1" x14ac:dyDescent="0.2">
      <c r="A13" s="206" t="s">
        <v>229</v>
      </c>
      <c r="B13" s="171" t="s">
        <v>232</v>
      </c>
      <c r="C13" s="206" t="s">
        <v>18</v>
      </c>
      <c r="D13" s="206" t="s">
        <v>479</v>
      </c>
      <c r="E13" s="300" t="s">
        <v>231</v>
      </c>
      <c r="F13" s="300"/>
      <c r="G13" s="170" t="s">
        <v>19</v>
      </c>
      <c r="H13" s="173">
        <v>1</v>
      </c>
      <c r="I13" s="172">
        <v>3891.28</v>
      </c>
      <c r="J13" s="172">
        <f>TRUNC(H13*I13,2)</f>
        <v>3891.28</v>
      </c>
    </row>
    <row r="14" spans="1:10" x14ac:dyDescent="0.2">
      <c r="A14" s="207"/>
      <c r="B14" s="207"/>
      <c r="C14" s="207"/>
      <c r="D14" s="207"/>
      <c r="E14" s="207"/>
      <c r="F14" s="175"/>
      <c r="G14" s="207"/>
      <c r="H14" s="298" t="s">
        <v>275</v>
      </c>
      <c r="I14" s="298"/>
      <c r="J14" s="102">
        <f>J13</f>
        <v>3891.28</v>
      </c>
    </row>
    <row r="15" spans="1:10" ht="15" thickBot="1" x14ac:dyDescent="0.25">
      <c r="A15" s="207"/>
      <c r="B15" s="207"/>
      <c r="C15" s="207"/>
      <c r="D15" s="207"/>
      <c r="E15" s="207"/>
      <c r="F15" s="175"/>
      <c r="G15" s="207"/>
      <c r="H15" s="299"/>
      <c r="I15" s="299"/>
      <c r="J15" s="175"/>
    </row>
    <row r="16" spans="1:10" ht="0.95" customHeight="1" thickTop="1" x14ac:dyDescent="0.2">
      <c r="A16" s="165"/>
      <c r="B16" s="165"/>
      <c r="C16" s="165"/>
      <c r="D16" s="165"/>
      <c r="E16" s="165"/>
      <c r="F16" s="165"/>
      <c r="G16" s="165"/>
      <c r="H16" s="165"/>
      <c r="I16" s="165"/>
      <c r="J16" s="165"/>
    </row>
    <row r="17" spans="1:10" ht="18" customHeight="1" x14ac:dyDescent="0.2">
      <c r="A17" s="203" t="s">
        <v>22</v>
      </c>
      <c r="B17" s="160" t="s">
        <v>7</v>
      </c>
      <c r="C17" s="203" t="s">
        <v>8</v>
      </c>
      <c r="D17" s="203" t="s">
        <v>9</v>
      </c>
      <c r="E17" s="302" t="s">
        <v>226</v>
      </c>
      <c r="F17" s="302"/>
      <c r="G17" s="159" t="s">
        <v>10</v>
      </c>
      <c r="H17" s="160" t="s">
        <v>11</v>
      </c>
      <c r="I17" s="160" t="s">
        <v>12</v>
      </c>
      <c r="J17" s="160" t="s">
        <v>14</v>
      </c>
    </row>
    <row r="18" spans="1:10" ht="26.1" customHeight="1" x14ac:dyDescent="0.2">
      <c r="A18" s="204" t="s">
        <v>227</v>
      </c>
      <c r="B18" s="162" t="s">
        <v>23</v>
      </c>
      <c r="C18" s="204" t="s">
        <v>18</v>
      </c>
      <c r="D18" s="204" t="s">
        <v>54</v>
      </c>
      <c r="E18" s="303" t="s">
        <v>228</v>
      </c>
      <c r="F18" s="303"/>
      <c r="G18" s="161" t="s">
        <v>19</v>
      </c>
      <c r="H18" s="164"/>
      <c r="I18" s="163"/>
      <c r="J18" s="163"/>
    </row>
    <row r="19" spans="1:10" ht="24" customHeight="1" x14ac:dyDescent="0.2">
      <c r="A19" s="206" t="s">
        <v>229</v>
      </c>
      <c r="B19" s="171" t="s">
        <v>233</v>
      </c>
      <c r="C19" s="206" t="s">
        <v>18</v>
      </c>
      <c r="D19" s="206" t="s">
        <v>191</v>
      </c>
      <c r="E19" s="300" t="s">
        <v>231</v>
      </c>
      <c r="F19" s="300"/>
      <c r="G19" s="170" t="s">
        <v>19</v>
      </c>
      <c r="H19" s="173">
        <v>1</v>
      </c>
      <c r="I19" s="172">
        <v>221.38</v>
      </c>
      <c r="J19" s="172">
        <f>TRUNC(H19*I19,2)</f>
        <v>221.38</v>
      </c>
    </row>
    <row r="20" spans="1:10" x14ac:dyDescent="0.2">
      <c r="A20" s="207"/>
      <c r="B20" s="207"/>
      <c r="C20" s="207"/>
      <c r="D20" s="207"/>
      <c r="E20" s="207"/>
      <c r="F20" s="175"/>
      <c r="G20" s="207"/>
      <c r="H20" s="298" t="s">
        <v>275</v>
      </c>
      <c r="I20" s="298"/>
      <c r="J20" s="102">
        <f>J19</f>
        <v>221.38</v>
      </c>
    </row>
    <row r="21" spans="1:10" ht="15" thickBot="1" x14ac:dyDescent="0.25">
      <c r="A21" s="207"/>
      <c r="B21" s="207"/>
      <c r="C21" s="207"/>
      <c r="D21" s="207"/>
      <c r="E21" s="207"/>
      <c r="F21" s="175"/>
      <c r="G21" s="207"/>
      <c r="H21" s="299"/>
      <c r="I21" s="299"/>
      <c r="J21" s="175"/>
    </row>
    <row r="22" spans="1:10" ht="0.95" customHeight="1" thickTop="1" x14ac:dyDescent="0.2">
      <c r="A22" s="165"/>
      <c r="B22" s="165"/>
      <c r="C22" s="165"/>
      <c r="D22" s="165"/>
      <c r="E22" s="165"/>
      <c r="F22" s="165"/>
      <c r="G22" s="165"/>
      <c r="H22" s="165"/>
      <c r="I22" s="165"/>
      <c r="J22" s="165"/>
    </row>
    <row r="23" spans="1:10" ht="18" customHeight="1" x14ac:dyDescent="0.2">
      <c r="A23" s="203" t="s">
        <v>24</v>
      </c>
      <c r="B23" s="160" t="s">
        <v>7</v>
      </c>
      <c r="C23" s="203" t="s">
        <v>8</v>
      </c>
      <c r="D23" s="203" t="s">
        <v>9</v>
      </c>
      <c r="E23" s="302" t="s">
        <v>226</v>
      </c>
      <c r="F23" s="302"/>
      <c r="G23" s="159" t="s">
        <v>10</v>
      </c>
      <c r="H23" s="160" t="s">
        <v>11</v>
      </c>
      <c r="I23" s="160" t="s">
        <v>12</v>
      </c>
      <c r="J23" s="160" t="s">
        <v>14</v>
      </c>
    </row>
    <row r="24" spans="1:10" ht="26.1" customHeight="1" x14ac:dyDescent="0.2">
      <c r="A24" s="204" t="s">
        <v>227</v>
      </c>
      <c r="B24" s="162" t="s">
        <v>25</v>
      </c>
      <c r="C24" s="204" t="s">
        <v>18</v>
      </c>
      <c r="D24" s="204" t="s">
        <v>55</v>
      </c>
      <c r="E24" s="303" t="s">
        <v>228</v>
      </c>
      <c r="F24" s="303"/>
      <c r="G24" s="161" t="s">
        <v>19</v>
      </c>
      <c r="H24" s="164"/>
      <c r="I24" s="163"/>
      <c r="J24" s="163"/>
    </row>
    <row r="25" spans="1:10" ht="24" customHeight="1" x14ac:dyDescent="0.2">
      <c r="A25" s="206" t="s">
        <v>229</v>
      </c>
      <c r="B25" s="171" t="s">
        <v>234</v>
      </c>
      <c r="C25" s="206" t="s">
        <v>18</v>
      </c>
      <c r="D25" s="206" t="s">
        <v>480</v>
      </c>
      <c r="E25" s="300" t="s">
        <v>231</v>
      </c>
      <c r="F25" s="300"/>
      <c r="G25" s="170" t="s">
        <v>19</v>
      </c>
      <c r="H25" s="173">
        <v>1</v>
      </c>
      <c r="I25" s="172">
        <v>221.72</v>
      </c>
      <c r="J25" s="172">
        <f>TRUNC(H25*I25,2)</f>
        <v>221.72</v>
      </c>
    </row>
    <row r="26" spans="1:10" x14ac:dyDescent="0.2">
      <c r="A26" s="207"/>
      <c r="B26" s="207"/>
      <c r="C26" s="207"/>
      <c r="D26" s="207"/>
      <c r="E26" s="207"/>
      <c r="F26" s="175"/>
      <c r="G26" s="207"/>
      <c r="H26" s="298" t="s">
        <v>275</v>
      </c>
      <c r="I26" s="298"/>
      <c r="J26" s="102">
        <f>J25</f>
        <v>221.72</v>
      </c>
    </row>
    <row r="27" spans="1:10" ht="15" thickBot="1" x14ac:dyDescent="0.25">
      <c r="A27" s="207"/>
      <c r="B27" s="207"/>
      <c r="C27" s="207"/>
      <c r="D27" s="207"/>
      <c r="E27" s="207"/>
      <c r="F27" s="175"/>
      <c r="G27" s="207"/>
      <c r="H27" s="299"/>
      <c r="I27" s="299"/>
      <c r="J27" s="175"/>
    </row>
    <row r="28" spans="1:10" ht="0.95" customHeight="1" thickTop="1" x14ac:dyDescent="0.2">
      <c r="A28" s="165"/>
      <c r="B28" s="165"/>
      <c r="C28" s="165"/>
      <c r="D28" s="165"/>
      <c r="E28" s="165"/>
      <c r="F28" s="165"/>
      <c r="G28" s="165"/>
      <c r="H28" s="165"/>
      <c r="I28" s="165"/>
      <c r="J28" s="165"/>
    </row>
    <row r="29" spans="1:10" ht="18" customHeight="1" x14ac:dyDescent="0.2">
      <c r="A29" s="203" t="s">
        <v>26</v>
      </c>
      <c r="B29" s="160" t="s">
        <v>7</v>
      </c>
      <c r="C29" s="203" t="s">
        <v>8</v>
      </c>
      <c r="D29" s="203" t="s">
        <v>9</v>
      </c>
      <c r="E29" s="302" t="s">
        <v>226</v>
      </c>
      <c r="F29" s="302"/>
      <c r="G29" s="159" t="s">
        <v>10</v>
      </c>
      <c r="H29" s="160" t="s">
        <v>11</v>
      </c>
      <c r="I29" s="160" t="s">
        <v>12</v>
      </c>
      <c r="J29" s="160" t="s">
        <v>14</v>
      </c>
    </row>
    <row r="30" spans="1:10" ht="26.1" customHeight="1" x14ac:dyDescent="0.2">
      <c r="A30" s="204" t="s">
        <v>227</v>
      </c>
      <c r="B30" s="162" t="s">
        <v>27</v>
      </c>
      <c r="C30" s="204" t="s">
        <v>18</v>
      </c>
      <c r="D30" s="204" t="s">
        <v>111</v>
      </c>
      <c r="E30" s="303" t="s">
        <v>228</v>
      </c>
      <c r="F30" s="303"/>
      <c r="G30" s="161" t="s">
        <v>19</v>
      </c>
      <c r="H30" s="164"/>
      <c r="I30" s="163"/>
      <c r="J30" s="163"/>
    </row>
    <row r="31" spans="1:10" ht="24" customHeight="1" x14ac:dyDescent="0.2">
      <c r="A31" s="206" t="s">
        <v>229</v>
      </c>
      <c r="B31" s="171" t="s">
        <v>235</v>
      </c>
      <c r="C31" s="206" t="s">
        <v>18</v>
      </c>
      <c r="D31" s="206" t="s">
        <v>481</v>
      </c>
      <c r="E31" s="300" t="s">
        <v>231</v>
      </c>
      <c r="F31" s="300"/>
      <c r="G31" s="170" t="s">
        <v>19</v>
      </c>
      <c r="H31" s="173">
        <v>1</v>
      </c>
      <c r="I31" s="172">
        <v>254.78</v>
      </c>
      <c r="J31" s="172">
        <f>TRUNC(H31*I31,2)</f>
        <v>254.78</v>
      </c>
    </row>
    <row r="32" spans="1:10" x14ac:dyDescent="0.2">
      <c r="A32" s="207"/>
      <c r="B32" s="207"/>
      <c r="C32" s="207"/>
      <c r="D32" s="207"/>
      <c r="E32" s="207"/>
      <c r="F32" s="175"/>
      <c r="G32" s="207"/>
      <c r="H32" s="298" t="s">
        <v>275</v>
      </c>
      <c r="I32" s="298"/>
      <c r="J32" s="102">
        <f>J31</f>
        <v>254.78</v>
      </c>
    </row>
    <row r="33" spans="1:10" ht="15" thickBot="1" x14ac:dyDescent="0.25">
      <c r="A33" s="207"/>
      <c r="B33" s="207"/>
      <c r="C33" s="207"/>
      <c r="D33" s="207"/>
      <c r="E33" s="207"/>
      <c r="F33" s="175"/>
      <c r="G33" s="207"/>
      <c r="H33" s="299"/>
      <c r="I33" s="299"/>
      <c r="J33" s="175"/>
    </row>
    <row r="34" spans="1:10" ht="0.95" customHeight="1" thickTop="1" x14ac:dyDescent="0.2">
      <c r="A34" s="165"/>
      <c r="B34" s="165"/>
      <c r="C34" s="165"/>
      <c r="D34" s="165"/>
      <c r="E34" s="165"/>
      <c r="F34" s="165"/>
      <c r="G34" s="165"/>
      <c r="H34" s="165"/>
      <c r="I34" s="165"/>
      <c r="J34" s="165"/>
    </row>
    <row r="35" spans="1:10" ht="18" customHeight="1" x14ac:dyDescent="0.2">
      <c r="A35" s="203" t="s">
        <v>28</v>
      </c>
      <c r="B35" s="160" t="s">
        <v>7</v>
      </c>
      <c r="C35" s="203" t="s">
        <v>8</v>
      </c>
      <c r="D35" s="203" t="s">
        <v>9</v>
      </c>
      <c r="E35" s="302" t="s">
        <v>226</v>
      </c>
      <c r="F35" s="302"/>
      <c r="G35" s="159" t="s">
        <v>10</v>
      </c>
      <c r="H35" s="160" t="s">
        <v>11</v>
      </c>
      <c r="I35" s="160" t="s">
        <v>12</v>
      </c>
      <c r="J35" s="160" t="s">
        <v>14</v>
      </c>
    </row>
    <row r="36" spans="1:10" ht="26.1" customHeight="1" x14ac:dyDescent="0.2">
      <c r="A36" s="204" t="s">
        <v>227</v>
      </c>
      <c r="B36" s="162" t="s">
        <v>29</v>
      </c>
      <c r="C36" s="204" t="s">
        <v>18</v>
      </c>
      <c r="D36" s="204" t="s">
        <v>30</v>
      </c>
      <c r="E36" s="303" t="s">
        <v>228</v>
      </c>
      <c r="F36" s="303"/>
      <c r="G36" s="161" t="s">
        <v>19</v>
      </c>
      <c r="H36" s="164"/>
      <c r="I36" s="163"/>
      <c r="J36" s="163"/>
    </row>
    <row r="37" spans="1:10" ht="24" customHeight="1" x14ac:dyDescent="0.2">
      <c r="A37" s="206" t="s">
        <v>229</v>
      </c>
      <c r="B37" s="171" t="s">
        <v>236</v>
      </c>
      <c r="C37" s="206" t="s">
        <v>18</v>
      </c>
      <c r="D37" s="206" t="s">
        <v>237</v>
      </c>
      <c r="E37" s="300" t="s">
        <v>231</v>
      </c>
      <c r="F37" s="300"/>
      <c r="G37" s="170" t="s">
        <v>19</v>
      </c>
      <c r="H37" s="173">
        <v>1</v>
      </c>
      <c r="I37" s="172">
        <v>233.9</v>
      </c>
      <c r="J37" s="172">
        <f>TRUNC(H37*I37,2)</f>
        <v>233.9</v>
      </c>
    </row>
    <row r="38" spans="1:10" x14ac:dyDescent="0.2">
      <c r="A38" s="207"/>
      <c r="B38" s="207"/>
      <c r="C38" s="207"/>
      <c r="D38" s="207"/>
      <c r="E38" s="207"/>
      <c r="F38" s="175"/>
      <c r="G38" s="207"/>
      <c r="H38" s="298" t="s">
        <v>275</v>
      </c>
      <c r="I38" s="298"/>
      <c r="J38" s="102">
        <f>J37</f>
        <v>233.9</v>
      </c>
    </row>
    <row r="39" spans="1:10" ht="15" thickBot="1" x14ac:dyDescent="0.25">
      <c r="A39" s="207"/>
      <c r="B39" s="207"/>
      <c r="C39" s="207"/>
      <c r="D39" s="207"/>
      <c r="E39" s="207"/>
      <c r="F39" s="175"/>
      <c r="G39" s="207"/>
      <c r="H39" s="299"/>
      <c r="I39" s="299"/>
      <c r="J39" s="175"/>
    </row>
    <row r="40" spans="1:10" ht="0.95" customHeight="1" thickTop="1" x14ac:dyDescent="0.2">
      <c r="A40" s="165"/>
      <c r="B40" s="165"/>
      <c r="C40" s="165"/>
      <c r="D40" s="165"/>
      <c r="E40" s="165"/>
      <c r="F40" s="165"/>
      <c r="G40" s="165"/>
      <c r="H40" s="165"/>
      <c r="I40" s="165"/>
      <c r="J40" s="165"/>
    </row>
    <row r="41" spans="1:10" ht="18" customHeight="1" x14ac:dyDescent="0.2">
      <c r="A41" s="203" t="s">
        <v>31</v>
      </c>
      <c r="B41" s="160" t="s">
        <v>7</v>
      </c>
      <c r="C41" s="203" t="s">
        <v>8</v>
      </c>
      <c r="D41" s="203" t="s">
        <v>9</v>
      </c>
      <c r="E41" s="302" t="s">
        <v>226</v>
      </c>
      <c r="F41" s="302"/>
      <c r="G41" s="159" t="s">
        <v>10</v>
      </c>
      <c r="H41" s="160" t="s">
        <v>11</v>
      </c>
      <c r="I41" s="160" t="s">
        <v>12</v>
      </c>
      <c r="J41" s="160" t="s">
        <v>14</v>
      </c>
    </row>
    <row r="42" spans="1:10" ht="39" customHeight="1" x14ac:dyDescent="0.2">
      <c r="A42" s="204" t="s">
        <v>227</v>
      </c>
      <c r="B42" s="162" t="s">
        <v>32</v>
      </c>
      <c r="C42" s="204" t="s">
        <v>18</v>
      </c>
      <c r="D42" s="204" t="s">
        <v>56</v>
      </c>
      <c r="E42" s="303" t="s">
        <v>228</v>
      </c>
      <c r="F42" s="303"/>
      <c r="G42" s="161" t="s">
        <v>19</v>
      </c>
      <c r="H42" s="164"/>
      <c r="I42" s="163"/>
      <c r="J42" s="163"/>
    </row>
    <row r="43" spans="1:10" ht="26.1" customHeight="1" x14ac:dyDescent="0.2">
      <c r="A43" s="206" t="s">
        <v>229</v>
      </c>
      <c r="B43" s="171" t="s">
        <v>238</v>
      </c>
      <c r="C43" s="206" t="s">
        <v>18</v>
      </c>
      <c r="D43" s="206" t="s">
        <v>239</v>
      </c>
      <c r="E43" s="300" t="s">
        <v>231</v>
      </c>
      <c r="F43" s="300"/>
      <c r="G43" s="170" t="s">
        <v>19</v>
      </c>
      <c r="H43" s="173">
        <v>1</v>
      </c>
      <c r="I43" s="172">
        <v>464.32</v>
      </c>
      <c r="J43" s="172">
        <f>TRUNC(H43*I43,2)</f>
        <v>464.32</v>
      </c>
    </row>
    <row r="44" spans="1:10" x14ac:dyDescent="0.2">
      <c r="A44" s="207"/>
      <c r="B44" s="207"/>
      <c r="C44" s="207"/>
      <c r="D44" s="207"/>
      <c r="E44" s="207"/>
      <c r="F44" s="175"/>
      <c r="G44" s="207"/>
      <c r="H44" s="298" t="s">
        <v>275</v>
      </c>
      <c r="I44" s="298"/>
      <c r="J44" s="102">
        <f>J43</f>
        <v>464.32</v>
      </c>
    </row>
    <row r="45" spans="1:10" ht="15" thickBot="1" x14ac:dyDescent="0.25">
      <c r="A45" s="207"/>
      <c r="B45" s="207"/>
      <c r="C45" s="207"/>
      <c r="D45" s="207"/>
      <c r="E45" s="207"/>
      <c r="F45" s="175"/>
      <c r="G45" s="207"/>
      <c r="H45" s="299"/>
      <c r="I45" s="299"/>
      <c r="J45" s="175"/>
    </row>
    <row r="46" spans="1:10" ht="0.95" customHeight="1" thickTop="1" x14ac:dyDescent="0.2">
      <c r="A46" s="165"/>
      <c r="B46" s="165"/>
      <c r="C46" s="165"/>
      <c r="D46" s="165"/>
      <c r="E46" s="165"/>
      <c r="F46" s="165"/>
      <c r="G46" s="165"/>
      <c r="H46" s="165"/>
      <c r="I46" s="165"/>
      <c r="J46" s="165"/>
    </row>
    <row r="47" spans="1:10" ht="18" customHeight="1" x14ac:dyDescent="0.2">
      <c r="A47" s="203" t="s">
        <v>34</v>
      </c>
      <c r="B47" s="160" t="s">
        <v>7</v>
      </c>
      <c r="C47" s="203" t="s">
        <v>8</v>
      </c>
      <c r="D47" s="203" t="s">
        <v>9</v>
      </c>
      <c r="E47" s="302" t="s">
        <v>226</v>
      </c>
      <c r="F47" s="302"/>
      <c r="G47" s="159" t="s">
        <v>10</v>
      </c>
      <c r="H47" s="160" t="s">
        <v>11</v>
      </c>
      <c r="I47" s="160" t="s">
        <v>12</v>
      </c>
      <c r="J47" s="160" t="s">
        <v>14</v>
      </c>
    </row>
    <row r="48" spans="1:10" ht="39" customHeight="1" x14ac:dyDescent="0.2">
      <c r="A48" s="204" t="s">
        <v>227</v>
      </c>
      <c r="B48" s="162" t="s">
        <v>295</v>
      </c>
      <c r="C48" s="204" t="s">
        <v>18</v>
      </c>
      <c r="D48" s="204" t="s">
        <v>296</v>
      </c>
      <c r="E48" s="303" t="s">
        <v>228</v>
      </c>
      <c r="F48" s="303"/>
      <c r="G48" s="161" t="s">
        <v>19</v>
      </c>
      <c r="H48" s="164"/>
      <c r="I48" s="163"/>
      <c r="J48" s="163"/>
    </row>
    <row r="49" spans="1:10" ht="26.1" customHeight="1" x14ac:dyDescent="0.2">
      <c r="A49" s="205" t="s">
        <v>240</v>
      </c>
      <c r="B49" s="167" t="s">
        <v>297</v>
      </c>
      <c r="C49" s="205" t="s">
        <v>18</v>
      </c>
      <c r="D49" s="205" t="s">
        <v>298</v>
      </c>
      <c r="E49" s="301" t="s">
        <v>244</v>
      </c>
      <c r="F49" s="301"/>
      <c r="G49" s="166" t="s">
        <v>245</v>
      </c>
      <c r="H49" s="169">
        <v>0.5</v>
      </c>
      <c r="I49" s="168">
        <v>58.48</v>
      </c>
      <c r="J49" s="212">
        <f t="shared" ref="J49:J50" si="0">TRUNC(H49*I49,2)</f>
        <v>29.24</v>
      </c>
    </row>
    <row r="50" spans="1:10" ht="26.1" customHeight="1" x14ac:dyDescent="0.2">
      <c r="A50" s="205" t="s">
        <v>240</v>
      </c>
      <c r="B50" s="167" t="s">
        <v>299</v>
      </c>
      <c r="C50" s="205" t="s">
        <v>18</v>
      </c>
      <c r="D50" s="205" t="s">
        <v>300</v>
      </c>
      <c r="E50" s="301" t="s">
        <v>244</v>
      </c>
      <c r="F50" s="301"/>
      <c r="G50" s="166" t="s">
        <v>245</v>
      </c>
      <c r="H50" s="169">
        <v>0.5</v>
      </c>
      <c r="I50" s="168">
        <v>43.32</v>
      </c>
      <c r="J50" s="212">
        <f t="shared" si="0"/>
        <v>21.66</v>
      </c>
    </row>
    <row r="51" spans="1:10" x14ac:dyDescent="0.2">
      <c r="A51" s="207"/>
      <c r="B51" s="207"/>
      <c r="C51" s="207"/>
      <c r="D51" s="207"/>
      <c r="E51" s="207"/>
      <c r="F51" s="175"/>
      <c r="G51" s="207"/>
      <c r="H51" s="298" t="s">
        <v>275</v>
      </c>
      <c r="I51" s="298"/>
      <c r="J51" s="102">
        <f>SUM(J49:J50)</f>
        <v>50.9</v>
      </c>
    </row>
    <row r="52" spans="1:10" ht="15" thickBot="1" x14ac:dyDescent="0.25">
      <c r="A52" s="207"/>
      <c r="B52" s="207"/>
      <c r="C52" s="207"/>
      <c r="D52" s="207"/>
      <c r="E52" s="207"/>
      <c r="F52" s="175"/>
      <c r="G52" s="207"/>
      <c r="H52" s="299"/>
      <c r="I52" s="299"/>
      <c r="J52" s="175"/>
    </row>
    <row r="53" spans="1:10" ht="0.95" customHeight="1" thickTop="1" x14ac:dyDescent="0.2">
      <c r="A53" s="165"/>
      <c r="B53" s="165"/>
      <c r="C53" s="165"/>
      <c r="D53" s="165"/>
      <c r="E53" s="165"/>
      <c r="F53" s="165"/>
      <c r="G53" s="165"/>
      <c r="H53" s="165"/>
      <c r="I53" s="165"/>
      <c r="J53" s="165"/>
    </row>
    <row r="54" spans="1:10" ht="18" customHeight="1" x14ac:dyDescent="0.2">
      <c r="A54" s="203" t="s">
        <v>35</v>
      </c>
      <c r="B54" s="160" t="s">
        <v>7</v>
      </c>
      <c r="C54" s="203" t="s">
        <v>8</v>
      </c>
      <c r="D54" s="203" t="s">
        <v>9</v>
      </c>
      <c r="E54" s="302" t="s">
        <v>226</v>
      </c>
      <c r="F54" s="302"/>
      <c r="G54" s="159" t="s">
        <v>10</v>
      </c>
      <c r="H54" s="160" t="s">
        <v>11</v>
      </c>
      <c r="I54" s="160" t="s">
        <v>12</v>
      </c>
      <c r="J54" s="160" t="s">
        <v>14</v>
      </c>
    </row>
    <row r="55" spans="1:10" ht="39" customHeight="1" x14ac:dyDescent="0.2">
      <c r="A55" s="204" t="s">
        <v>227</v>
      </c>
      <c r="B55" s="162" t="s">
        <v>301</v>
      </c>
      <c r="C55" s="204" t="s">
        <v>18</v>
      </c>
      <c r="D55" s="204" t="s">
        <v>302</v>
      </c>
      <c r="E55" s="303" t="s">
        <v>228</v>
      </c>
      <c r="F55" s="303"/>
      <c r="G55" s="161" t="s">
        <v>19</v>
      </c>
      <c r="H55" s="164"/>
      <c r="I55" s="163"/>
      <c r="J55" s="163"/>
    </row>
    <row r="56" spans="1:10" ht="26.1" customHeight="1" x14ac:dyDescent="0.2">
      <c r="A56" s="205" t="s">
        <v>240</v>
      </c>
      <c r="B56" s="167" t="s">
        <v>297</v>
      </c>
      <c r="C56" s="205" t="s">
        <v>18</v>
      </c>
      <c r="D56" s="205" t="s">
        <v>298</v>
      </c>
      <c r="E56" s="301" t="s">
        <v>244</v>
      </c>
      <c r="F56" s="301"/>
      <c r="G56" s="166" t="s">
        <v>245</v>
      </c>
      <c r="H56" s="169">
        <v>0.5</v>
      </c>
      <c r="I56" s="168">
        <v>58.48</v>
      </c>
      <c r="J56" s="212">
        <f t="shared" ref="J56:J57" si="1">TRUNC(H56*I56,2)</f>
        <v>29.24</v>
      </c>
    </row>
    <row r="57" spans="1:10" ht="26.1" customHeight="1" x14ac:dyDescent="0.2">
      <c r="A57" s="205" t="s">
        <v>240</v>
      </c>
      <c r="B57" s="167" t="s">
        <v>299</v>
      </c>
      <c r="C57" s="205" t="s">
        <v>18</v>
      </c>
      <c r="D57" s="205" t="s">
        <v>300</v>
      </c>
      <c r="E57" s="301" t="s">
        <v>244</v>
      </c>
      <c r="F57" s="301"/>
      <c r="G57" s="166" t="s">
        <v>245</v>
      </c>
      <c r="H57" s="169">
        <v>0.5</v>
      </c>
      <c r="I57" s="168">
        <v>43.32</v>
      </c>
      <c r="J57" s="212">
        <f t="shared" si="1"/>
        <v>21.66</v>
      </c>
    </row>
    <row r="58" spans="1:10" x14ac:dyDescent="0.2">
      <c r="A58" s="207"/>
      <c r="B58" s="207"/>
      <c r="C58" s="207"/>
      <c r="D58" s="207"/>
      <c r="E58" s="207"/>
      <c r="F58" s="175"/>
      <c r="G58" s="207"/>
      <c r="H58" s="298" t="s">
        <v>275</v>
      </c>
      <c r="I58" s="298"/>
      <c r="J58" s="102">
        <f>SUM(J56:J57)</f>
        <v>50.9</v>
      </c>
    </row>
    <row r="59" spans="1:10" ht="15" thickBot="1" x14ac:dyDescent="0.25">
      <c r="A59" s="207"/>
      <c r="B59" s="207"/>
      <c r="C59" s="207"/>
      <c r="D59" s="207"/>
      <c r="E59" s="207"/>
      <c r="F59" s="175"/>
      <c r="G59" s="207"/>
      <c r="H59" s="299"/>
      <c r="I59" s="299"/>
      <c r="J59" s="175"/>
    </row>
    <row r="60" spans="1:10" ht="0.95" customHeight="1" thickTop="1" x14ac:dyDescent="0.2">
      <c r="A60" s="165"/>
      <c r="B60" s="165"/>
      <c r="C60" s="165"/>
      <c r="D60" s="165"/>
      <c r="E60" s="165"/>
      <c r="F60" s="165"/>
      <c r="G60" s="165"/>
      <c r="H60" s="165"/>
      <c r="I60" s="165"/>
      <c r="J60" s="165"/>
    </row>
    <row r="61" spans="1:10" ht="18" customHeight="1" x14ac:dyDescent="0.2">
      <c r="A61" s="203" t="s">
        <v>36</v>
      </c>
      <c r="B61" s="160" t="s">
        <v>7</v>
      </c>
      <c r="C61" s="203" t="s">
        <v>8</v>
      </c>
      <c r="D61" s="203" t="s">
        <v>9</v>
      </c>
      <c r="E61" s="302" t="s">
        <v>226</v>
      </c>
      <c r="F61" s="302"/>
      <c r="G61" s="159" t="s">
        <v>10</v>
      </c>
      <c r="H61" s="160" t="s">
        <v>11</v>
      </c>
      <c r="I61" s="160" t="s">
        <v>12</v>
      </c>
      <c r="J61" s="160" t="s">
        <v>14</v>
      </c>
    </row>
    <row r="62" spans="1:10" ht="39" customHeight="1" x14ac:dyDescent="0.2">
      <c r="A62" s="204" t="s">
        <v>227</v>
      </c>
      <c r="B62" s="162" t="s">
        <v>303</v>
      </c>
      <c r="C62" s="204" t="s">
        <v>18</v>
      </c>
      <c r="D62" s="204" t="s">
        <v>304</v>
      </c>
      <c r="E62" s="303" t="s">
        <v>228</v>
      </c>
      <c r="F62" s="303"/>
      <c r="G62" s="161" t="s">
        <v>19</v>
      </c>
      <c r="H62" s="164"/>
      <c r="I62" s="163"/>
      <c r="J62" s="163"/>
    </row>
    <row r="63" spans="1:10" ht="26.1" customHeight="1" x14ac:dyDescent="0.2">
      <c r="A63" s="205" t="s">
        <v>240</v>
      </c>
      <c r="B63" s="167" t="s">
        <v>297</v>
      </c>
      <c r="C63" s="205" t="s">
        <v>18</v>
      </c>
      <c r="D63" s="205" t="s">
        <v>298</v>
      </c>
      <c r="E63" s="301" t="s">
        <v>244</v>
      </c>
      <c r="F63" s="301"/>
      <c r="G63" s="166" t="s">
        <v>245</v>
      </c>
      <c r="H63" s="169">
        <v>1</v>
      </c>
      <c r="I63" s="168">
        <v>58.48</v>
      </c>
      <c r="J63" s="212">
        <f t="shared" ref="J63:J64" si="2">TRUNC(H63*I63,2)</f>
        <v>58.48</v>
      </c>
    </row>
    <row r="64" spans="1:10" ht="26.1" customHeight="1" x14ac:dyDescent="0.2">
      <c r="A64" s="205" t="s">
        <v>240</v>
      </c>
      <c r="B64" s="167" t="s">
        <v>299</v>
      </c>
      <c r="C64" s="205" t="s">
        <v>18</v>
      </c>
      <c r="D64" s="205" t="s">
        <v>300</v>
      </c>
      <c r="E64" s="301" t="s">
        <v>244</v>
      </c>
      <c r="F64" s="301"/>
      <c r="G64" s="166" t="s">
        <v>245</v>
      </c>
      <c r="H64" s="169">
        <v>1</v>
      </c>
      <c r="I64" s="168">
        <v>43.32</v>
      </c>
      <c r="J64" s="212">
        <f t="shared" si="2"/>
        <v>43.32</v>
      </c>
    </row>
    <row r="65" spans="1:10" x14ac:dyDescent="0.2">
      <c r="A65" s="207"/>
      <c r="B65" s="207"/>
      <c r="C65" s="207"/>
      <c r="D65" s="207"/>
      <c r="E65" s="207"/>
      <c r="F65" s="175"/>
      <c r="G65" s="207"/>
      <c r="H65" s="298" t="s">
        <v>275</v>
      </c>
      <c r="I65" s="298"/>
      <c r="J65" s="102">
        <f>SUM(J63:J64)</f>
        <v>101.8</v>
      </c>
    </row>
    <row r="66" spans="1:10" ht="15" thickBot="1" x14ac:dyDescent="0.25">
      <c r="A66" s="207"/>
      <c r="B66" s="207"/>
      <c r="C66" s="207"/>
      <c r="D66" s="207"/>
      <c r="E66" s="207"/>
      <c r="F66" s="175"/>
      <c r="G66" s="207"/>
      <c r="H66" s="299"/>
      <c r="I66" s="299"/>
      <c r="J66" s="175"/>
    </row>
    <row r="67" spans="1:10" ht="0.95" customHeight="1" thickTop="1" x14ac:dyDescent="0.2">
      <c r="A67" s="165"/>
      <c r="B67" s="165"/>
      <c r="C67" s="165"/>
      <c r="D67" s="165"/>
      <c r="E67" s="165"/>
      <c r="F67" s="165"/>
      <c r="G67" s="165"/>
      <c r="H67" s="165"/>
      <c r="I67" s="165"/>
      <c r="J67" s="165"/>
    </row>
    <row r="68" spans="1:10" ht="18" customHeight="1" x14ac:dyDescent="0.2">
      <c r="A68" s="203" t="s">
        <v>307</v>
      </c>
      <c r="B68" s="160" t="s">
        <v>7</v>
      </c>
      <c r="C68" s="203" t="s">
        <v>8</v>
      </c>
      <c r="D68" s="203" t="s">
        <v>9</v>
      </c>
      <c r="E68" s="302" t="s">
        <v>226</v>
      </c>
      <c r="F68" s="302"/>
      <c r="G68" s="159" t="s">
        <v>10</v>
      </c>
      <c r="H68" s="160" t="s">
        <v>11</v>
      </c>
      <c r="I68" s="160" t="s">
        <v>12</v>
      </c>
      <c r="J68" s="160" t="s">
        <v>14</v>
      </c>
    </row>
    <row r="69" spans="1:10" ht="39" customHeight="1" x14ac:dyDescent="0.2">
      <c r="A69" s="204" t="s">
        <v>227</v>
      </c>
      <c r="B69" s="162" t="s">
        <v>305</v>
      </c>
      <c r="C69" s="204" t="s">
        <v>18</v>
      </c>
      <c r="D69" s="204" t="s">
        <v>306</v>
      </c>
      <c r="E69" s="303" t="s">
        <v>228</v>
      </c>
      <c r="F69" s="303"/>
      <c r="G69" s="161" t="s">
        <v>19</v>
      </c>
      <c r="H69" s="164"/>
      <c r="I69" s="163"/>
      <c r="J69" s="163"/>
    </row>
    <row r="70" spans="1:10" ht="26.1" customHeight="1" x14ac:dyDescent="0.2">
      <c r="A70" s="205" t="s">
        <v>240</v>
      </c>
      <c r="B70" s="167" t="s">
        <v>297</v>
      </c>
      <c r="C70" s="205" t="s">
        <v>18</v>
      </c>
      <c r="D70" s="205" t="s">
        <v>298</v>
      </c>
      <c r="E70" s="301" t="s">
        <v>244</v>
      </c>
      <c r="F70" s="301"/>
      <c r="G70" s="166" t="s">
        <v>245</v>
      </c>
      <c r="H70" s="169">
        <v>24</v>
      </c>
      <c r="I70" s="168">
        <v>58.48</v>
      </c>
      <c r="J70" s="212">
        <f t="shared" ref="J70:J71" si="3">TRUNC(H70*I70,2)</f>
        <v>1403.52</v>
      </c>
    </row>
    <row r="71" spans="1:10" ht="26.1" customHeight="1" x14ac:dyDescent="0.2">
      <c r="A71" s="205" t="s">
        <v>240</v>
      </c>
      <c r="B71" s="167" t="s">
        <v>299</v>
      </c>
      <c r="C71" s="205" t="s">
        <v>18</v>
      </c>
      <c r="D71" s="205" t="s">
        <v>300</v>
      </c>
      <c r="E71" s="301" t="s">
        <v>244</v>
      </c>
      <c r="F71" s="301"/>
      <c r="G71" s="166" t="s">
        <v>245</v>
      </c>
      <c r="H71" s="169">
        <v>24</v>
      </c>
      <c r="I71" s="168">
        <v>43.32</v>
      </c>
      <c r="J71" s="212">
        <f t="shared" si="3"/>
        <v>1039.68</v>
      </c>
    </row>
    <row r="72" spans="1:10" x14ac:dyDescent="0.2">
      <c r="A72" s="207"/>
      <c r="B72" s="207"/>
      <c r="C72" s="207"/>
      <c r="D72" s="207"/>
      <c r="E72" s="207"/>
      <c r="F72" s="175"/>
      <c r="G72" s="207"/>
      <c r="H72" s="298" t="s">
        <v>275</v>
      </c>
      <c r="I72" s="298"/>
      <c r="J72" s="102">
        <f>SUM(J70:J71)</f>
        <v>2443.1999999999998</v>
      </c>
    </row>
    <row r="73" spans="1:10" ht="15" thickBot="1" x14ac:dyDescent="0.25">
      <c r="A73" s="207"/>
      <c r="B73" s="207"/>
      <c r="C73" s="207"/>
      <c r="D73" s="207"/>
      <c r="E73" s="207"/>
      <c r="F73" s="175"/>
      <c r="G73" s="207"/>
      <c r="H73" s="299"/>
      <c r="I73" s="299"/>
      <c r="J73" s="175"/>
    </row>
    <row r="74" spans="1:10" ht="0.95" customHeight="1" thickTop="1" x14ac:dyDescent="0.2">
      <c r="A74" s="165"/>
      <c r="B74" s="165"/>
      <c r="C74" s="165"/>
      <c r="D74" s="165"/>
      <c r="E74" s="165"/>
      <c r="F74" s="165"/>
      <c r="G74" s="165"/>
      <c r="H74" s="165"/>
      <c r="I74" s="165"/>
      <c r="J74" s="165"/>
    </row>
    <row r="75" spans="1:10" ht="18" customHeight="1" x14ac:dyDescent="0.2">
      <c r="A75" s="203" t="s">
        <v>37</v>
      </c>
      <c r="B75" s="160" t="s">
        <v>7</v>
      </c>
      <c r="C75" s="203" t="s">
        <v>8</v>
      </c>
      <c r="D75" s="203" t="s">
        <v>9</v>
      </c>
      <c r="E75" s="302" t="s">
        <v>226</v>
      </c>
      <c r="F75" s="302"/>
      <c r="G75" s="159" t="s">
        <v>10</v>
      </c>
      <c r="H75" s="160" t="s">
        <v>11</v>
      </c>
      <c r="I75" s="160" t="s">
        <v>12</v>
      </c>
      <c r="J75" s="160" t="s">
        <v>14</v>
      </c>
    </row>
    <row r="76" spans="1:10" ht="26.1" customHeight="1" x14ac:dyDescent="0.2">
      <c r="A76" s="204" t="s">
        <v>227</v>
      </c>
      <c r="B76" s="162" t="s">
        <v>308</v>
      </c>
      <c r="C76" s="204" t="s">
        <v>18</v>
      </c>
      <c r="D76" s="204" t="s">
        <v>309</v>
      </c>
      <c r="E76" s="303" t="s">
        <v>228</v>
      </c>
      <c r="F76" s="303"/>
      <c r="G76" s="161" t="s">
        <v>19</v>
      </c>
      <c r="H76" s="164"/>
      <c r="I76" s="163"/>
      <c r="J76" s="163"/>
    </row>
    <row r="77" spans="1:10" ht="26.1" customHeight="1" x14ac:dyDescent="0.2">
      <c r="A77" s="205" t="s">
        <v>240</v>
      </c>
      <c r="B77" s="167" t="s">
        <v>297</v>
      </c>
      <c r="C77" s="205" t="s">
        <v>18</v>
      </c>
      <c r="D77" s="205" t="s">
        <v>298</v>
      </c>
      <c r="E77" s="301" t="s">
        <v>244</v>
      </c>
      <c r="F77" s="301"/>
      <c r="G77" s="166" t="s">
        <v>245</v>
      </c>
      <c r="H77" s="169">
        <v>2</v>
      </c>
      <c r="I77" s="168">
        <v>58.48</v>
      </c>
      <c r="J77" s="212">
        <f t="shared" ref="J77:J78" si="4">TRUNC(H77*I77,2)</f>
        <v>116.96</v>
      </c>
    </row>
    <row r="78" spans="1:10" ht="26.1" customHeight="1" x14ac:dyDescent="0.2">
      <c r="A78" s="205" t="s">
        <v>240</v>
      </c>
      <c r="B78" s="167" t="s">
        <v>299</v>
      </c>
      <c r="C78" s="205" t="s">
        <v>18</v>
      </c>
      <c r="D78" s="205" t="s">
        <v>300</v>
      </c>
      <c r="E78" s="301" t="s">
        <v>244</v>
      </c>
      <c r="F78" s="301"/>
      <c r="G78" s="166" t="s">
        <v>245</v>
      </c>
      <c r="H78" s="169">
        <v>2</v>
      </c>
      <c r="I78" s="168">
        <v>43.32</v>
      </c>
      <c r="J78" s="212">
        <f t="shared" si="4"/>
        <v>86.64</v>
      </c>
    </row>
    <row r="79" spans="1:10" x14ac:dyDescent="0.2">
      <c r="A79" s="207"/>
      <c r="B79" s="207"/>
      <c r="C79" s="207"/>
      <c r="D79" s="207"/>
      <c r="E79" s="207"/>
      <c r="F79" s="175"/>
      <c r="G79" s="207"/>
      <c r="H79" s="298" t="s">
        <v>275</v>
      </c>
      <c r="I79" s="298"/>
      <c r="J79" s="102">
        <f>SUM(J77:J78)</f>
        <v>203.6</v>
      </c>
    </row>
    <row r="80" spans="1:10" ht="15" thickBot="1" x14ac:dyDescent="0.25">
      <c r="A80" s="207"/>
      <c r="B80" s="207"/>
      <c r="C80" s="207"/>
      <c r="D80" s="207"/>
      <c r="E80" s="207"/>
      <c r="F80" s="175"/>
      <c r="G80" s="207"/>
      <c r="H80" s="299"/>
      <c r="I80" s="299"/>
      <c r="J80" s="175"/>
    </row>
    <row r="81" spans="1:10" ht="0.95" customHeight="1" thickTop="1" x14ac:dyDescent="0.2">
      <c r="A81" s="165"/>
      <c r="B81" s="165"/>
      <c r="C81" s="165"/>
      <c r="D81" s="165"/>
      <c r="E81" s="165"/>
      <c r="F81" s="165"/>
      <c r="G81" s="165"/>
      <c r="H81" s="165"/>
      <c r="I81" s="165"/>
      <c r="J81" s="165"/>
    </row>
    <row r="82" spans="1:10" ht="18" customHeight="1" x14ac:dyDescent="0.2">
      <c r="A82" s="203" t="s">
        <v>38</v>
      </c>
      <c r="B82" s="160" t="s">
        <v>7</v>
      </c>
      <c r="C82" s="203" t="s">
        <v>8</v>
      </c>
      <c r="D82" s="203" t="s">
        <v>9</v>
      </c>
      <c r="E82" s="302" t="s">
        <v>226</v>
      </c>
      <c r="F82" s="302"/>
      <c r="G82" s="159" t="s">
        <v>10</v>
      </c>
      <c r="H82" s="160" t="s">
        <v>11</v>
      </c>
      <c r="I82" s="160" t="s">
        <v>12</v>
      </c>
      <c r="J82" s="160" t="s">
        <v>14</v>
      </c>
    </row>
    <row r="83" spans="1:10" ht="39" customHeight="1" x14ac:dyDescent="0.2">
      <c r="A83" s="204" t="s">
        <v>227</v>
      </c>
      <c r="B83" s="162" t="s">
        <v>310</v>
      </c>
      <c r="C83" s="204" t="s">
        <v>18</v>
      </c>
      <c r="D83" s="204" t="s">
        <v>311</v>
      </c>
      <c r="E83" s="303" t="s">
        <v>228</v>
      </c>
      <c r="F83" s="303"/>
      <c r="G83" s="161" t="s">
        <v>19</v>
      </c>
      <c r="H83" s="164"/>
      <c r="I83" s="163"/>
      <c r="J83" s="163"/>
    </row>
    <row r="84" spans="1:10" ht="26.1" customHeight="1" x14ac:dyDescent="0.2">
      <c r="A84" s="205" t="s">
        <v>240</v>
      </c>
      <c r="B84" s="167" t="s">
        <v>297</v>
      </c>
      <c r="C84" s="205" t="s">
        <v>18</v>
      </c>
      <c r="D84" s="205" t="s">
        <v>298</v>
      </c>
      <c r="E84" s="301" t="s">
        <v>244</v>
      </c>
      <c r="F84" s="301"/>
      <c r="G84" s="166" t="s">
        <v>245</v>
      </c>
      <c r="H84" s="169">
        <v>1</v>
      </c>
      <c r="I84" s="168">
        <v>58.48</v>
      </c>
      <c r="J84" s="212">
        <f t="shared" ref="J84:J85" si="5">TRUNC(H84*I84,2)</f>
        <v>58.48</v>
      </c>
    </row>
    <row r="85" spans="1:10" ht="26.1" customHeight="1" x14ac:dyDescent="0.2">
      <c r="A85" s="205" t="s">
        <v>240</v>
      </c>
      <c r="B85" s="167" t="s">
        <v>299</v>
      </c>
      <c r="C85" s="205" t="s">
        <v>18</v>
      </c>
      <c r="D85" s="205" t="s">
        <v>300</v>
      </c>
      <c r="E85" s="301" t="s">
        <v>244</v>
      </c>
      <c r="F85" s="301"/>
      <c r="G85" s="166" t="s">
        <v>245</v>
      </c>
      <c r="H85" s="169">
        <v>1</v>
      </c>
      <c r="I85" s="168">
        <v>43.32</v>
      </c>
      <c r="J85" s="212">
        <f t="shared" si="5"/>
        <v>43.32</v>
      </c>
    </row>
    <row r="86" spans="1:10" x14ac:dyDescent="0.2">
      <c r="A86" s="207"/>
      <c r="B86" s="207"/>
      <c r="C86" s="207"/>
      <c r="D86" s="207"/>
      <c r="E86" s="207"/>
      <c r="F86" s="175"/>
      <c r="G86" s="207"/>
      <c r="H86" s="298" t="s">
        <v>275</v>
      </c>
      <c r="I86" s="298"/>
      <c r="J86" s="102">
        <f>SUM(J84:J85)</f>
        <v>101.8</v>
      </c>
    </row>
    <row r="87" spans="1:10" ht="15" thickBot="1" x14ac:dyDescent="0.25">
      <c r="A87" s="207"/>
      <c r="B87" s="207"/>
      <c r="C87" s="207"/>
      <c r="D87" s="207"/>
      <c r="E87" s="207"/>
      <c r="F87" s="175"/>
      <c r="G87" s="207"/>
      <c r="H87" s="299"/>
      <c r="I87" s="299"/>
      <c r="J87" s="175"/>
    </row>
    <row r="88" spans="1:10" ht="0.95" customHeight="1" thickTop="1" x14ac:dyDescent="0.2">
      <c r="A88" s="165"/>
      <c r="B88" s="165"/>
      <c r="C88" s="165"/>
      <c r="D88" s="165"/>
      <c r="E88" s="165"/>
      <c r="F88" s="165"/>
      <c r="G88" s="165"/>
      <c r="H88" s="165"/>
      <c r="I88" s="165"/>
      <c r="J88" s="165"/>
    </row>
    <row r="89" spans="1:10" ht="18" customHeight="1" x14ac:dyDescent="0.2">
      <c r="A89" s="203" t="s">
        <v>39</v>
      </c>
      <c r="B89" s="160" t="s">
        <v>7</v>
      </c>
      <c r="C89" s="203" t="s">
        <v>8</v>
      </c>
      <c r="D89" s="203" t="s">
        <v>9</v>
      </c>
      <c r="E89" s="302" t="s">
        <v>226</v>
      </c>
      <c r="F89" s="302"/>
      <c r="G89" s="159" t="s">
        <v>10</v>
      </c>
      <c r="H89" s="160" t="s">
        <v>11</v>
      </c>
      <c r="I89" s="160" t="s">
        <v>12</v>
      </c>
      <c r="J89" s="160" t="s">
        <v>14</v>
      </c>
    </row>
    <row r="90" spans="1:10" ht="51.95" customHeight="1" x14ac:dyDescent="0.2">
      <c r="A90" s="204" t="s">
        <v>227</v>
      </c>
      <c r="B90" s="162" t="s">
        <v>312</v>
      </c>
      <c r="C90" s="204" t="s">
        <v>18</v>
      </c>
      <c r="D90" s="204" t="s">
        <v>313</v>
      </c>
      <c r="E90" s="303" t="s">
        <v>228</v>
      </c>
      <c r="F90" s="303"/>
      <c r="G90" s="161" t="s">
        <v>19</v>
      </c>
      <c r="H90" s="164"/>
      <c r="I90" s="163"/>
      <c r="J90" s="163"/>
    </row>
    <row r="91" spans="1:10" ht="38.25" customHeight="1" x14ac:dyDescent="0.2">
      <c r="A91" s="205" t="s">
        <v>240</v>
      </c>
      <c r="B91" s="167" t="s">
        <v>297</v>
      </c>
      <c r="C91" s="205" t="s">
        <v>18</v>
      </c>
      <c r="D91" s="205" t="s">
        <v>298</v>
      </c>
      <c r="E91" s="301" t="s">
        <v>244</v>
      </c>
      <c r="F91" s="301"/>
      <c r="G91" s="166" t="s">
        <v>245</v>
      </c>
      <c r="H91" s="169">
        <v>1</v>
      </c>
      <c r="I91" s="168">
        <v>58.48</v>
      </c>
      <c r="J91" s="212">
        <f t="shared" ref="J91:J92" si="6">TRUNC(H91*I91,2)</f>
        <v>58.48</v>
      </c>
    </row>
    <row r="92" spans="1:10" ht="37.5" customHeight="1" x14ac:dyDescent="0.2">
      <c r="A92" s="205" t="s">
        <v>240</v>
      </c>
      <c r="B92" s="167" t="s">
        <v>299</v>
      </c>
      <c r="C92" s="205" t="s">
        <v>18</v>
      </c>
      <c r="D92" s="205" t="s">
        <v>300</v>
      </c>
      <c r="E92" s="301" t="s">
        <v>244</v>
      </c>
      <c r="F92" s="301"/>
      <c r="G92" s="166" t="s">
        <v>245</v>
      </c>
      <c r="H92" s="169">
        <v>1</v>
      </c>
      <c r="I92" s="168">
        <v>43.32</v>
      </c>
      <c r="J92" s="212">
        <f t="shared" si="6"/>
        <v>43.32</v>
      </c>
    </row>
    <row r="93" spans="1:10" x14ac:dyDescent="0.2">
      <c r="A93" s="207"/>
      <c r="B93" s="207"/>
      <c r="C93" s="207"/>
      <c r="D93" s="207"/>
      <c r="E93" s="207"/>
      <c r="F93" s="175"/>
      <c r="G93" s="207"/>
      <c r="H93" s="298" t="s">
        <v>275</v>
      </c>
      <c r="I93" s="298"/>
      <c r="J93" s="102">
        <f>SUM(J91:J92)</f>
        <v>101.8</v>
      </c>
    </row>
    <row r="94" spans="1:10" ht="15" thickBot="1" x14ac:dyDescent="0.25">
      <c r="A94" s="207"/>
      <c r="B94" s="207"/>
      <c r="C94" s="207"/>
      <c r="D94" s="207"/>
      <c r="E94" s="207"/>
      <c r="F94" s="175"/>
      <c r="G94" s="207"/>
      <c r="H94" s="299"/>
      <c r="I94" s="299"/>
      <c r="J94" s="175"/>
    </row>
    <row r="95" spans="1:10" ht="0.95" customHeight="1" thickTop="1" x14ac:dyDescent="0.2">
      <c r="A95" s="165"/>
      <c r="B95" s="165"/>
      <c r="C95" s="165"/>
      <c r="D95" s="165"/>
      <c r="E95" s="165"/>
      <c r="F95" s="165"/>
      <c r="G95" s="165"/>
      <c r="H95" s="165"/>
      <c r="I95" s="165"/>
      <c r="J95" s="165"/>
    </row>
    <row r="96" spans="1:10" ht="18" customHeight="1" x14ac:dyDescent="0.2">
      <c r="A96" s="203" t="s">
        <v>40</v>
      </c>
      <c r="B96" s="160" t="s">
        <v>7</v>
      </c>
      <c r="C96" s="203" t="s">
        <v>8</v>
      </c>
      <c r="D96" s="203" t="s">
        <v>9</v>
      </c>
      <c r="E96" s="302" t="s">
        <v>226</v>
      </c>
      <c r="F96" s="302"/>
      <c r="G96" s="159" t="s">
        <v>10</v>
      </c>
      <c r="H96" s="160" t="s">
        <v>11</v>
      </c>
      <c r="I96" s="160" t="s">
        <v>12</v>
      </c>
      <c r="J96" s="160" t="s">
        <v>14</v>
      </c>
    </row>
    <row r="97" spans="1:10" ht="26.1" customHeight="1" x14ac:dyDescent="0.2">
      <c r="A97" s="204" t="s">
        <v>227</v>
      </c>
      <c r="B97" s="162" t="s">
        <v>288</v>
      </c>
      <c r="C97" s="204" t="s">
        <v>18</v>
      </c>
      <c r="D97" s="204" t="s">
        <v>287</v>
      </c>
      <c r="E97" s="303" t="s">
        <v>228</v>
      </c>
      <c r="F97" s="303"/>
      <c r="G97" s="161" t="s">
        <v>19</v>
      </c>
      <c r="H97" s="164"/>
      <c r="I97" s="163"/>
      <c r="J97" s="163"/>
    </row>
    <row r="98" spans="1:10" ht="24" customHeight="1" x14ac:dyDescent="0.2">
      <c r="A98" s="205" t="s">
        <v>240</v>
      </c>
      <c r="B98" s="167" t="s">
        <v>241</v>
      </c>
      <c r="C98" s="205" t="s">
        <v>242</v>
      </c>
      <c r="D98" s="205" t="s">
        <v>243</v>
      </c>
      <c r="E98" s="301" t="s">
        <v>244</v>
      </c>
      <c r="F98" s="301"/>
      <c r="G98" s="166" t="s">
        <v>245</v>
      </c>
      <c r="H98" s="169">
        <v>0.75</v>
      </c>
      <c r="I98" s="168">
        <v>29.24</v>
      </c>
      <c r="J98" s="212">
        <f t="shared" ref="J98:J99" si="7">TRUNC(H98*I98,2)</f>
        <v>21.93</v>
      </c>
    </row>
    <row r="99" spans="1:10" ht="26.1" customHeight="1" x14ac:dyDescent="0.2">
      <c r="A99" s="205" t="s">
        <v>240</v>
      </c>
      <c r="B99" s="167" t="s">
        <v>246</v>
      </c>
      <c r="C99" s="205" t="s">
        <v>242</v>
      </c>
      <c r="D99" s="205" t="s">
        <v>247</v>
      </c>
      <c r="E99" s="301" t="s">
        <v>244</v>
      </c>
      <c r="F99" s="301"/>
      <c r="G99" s="166" t="s">
        <v>245</v>
      </c>
      <c r="H99" s="169">
        <v>0.75</v>
      </c>
      <c r="I99" s="168">
        <v>21.66</v>
      </c>
      <c r="J99" s="212">
        <f t="shared" si="7"/>
        <v>16.239999999999998</v>
      </c>
    </row>
    <row r="100" spans="1:10" x14ac:dyDescent="0.2">
      <c r="A100" s="207"/>
      <c r="B100" s="207"/>
      <c r="C100" s="207"/>
      <c r="D100" s="207"/>
      <c r="E100" s="207"/>
      <c r="F100" s="175"/>
      <c r="G100" s="207"/>
      <c r="H100" s="298" t="s">
        <v>275</v>
      </c>
      <c r="I100" s="298"/>
      <c r="J100" s="102">
        <f>SUM(J98:J99)</f>
        <v>38.17</v>
      </c>
    </row>
    <row r="101" spans="1:10" ht="15" thickBot="1" x14ac:dyDescent="0.25">
      <c r="A101" s="207"/>
      <c r="B101" s="207"/>
      <c r="C101" s="207"/>
      <c r="D101" s="207"/>
      <c r="E101" s="207"/>
      <c r="F101" s="175"/>
      <c r="G101" s="207"/>
      <c r="H101" s="299"/>
      <c r="I101" s="299"/>
      <c r="J101" s="175"/>
    </row>
    <row r="102" spans="1:10" ht="0.95" customHeight="1" thickTop="1" x14ac:dyDescent="0.2">
      <c r="A102" s="165"/>
      <c r="B102" s="165"/>
      <c r="C102" s="165"/>
      <c r="D102" s="165"/>
      <c r="E102" s="165"/>
      <c r="F102" s="165"/>
      <c r="G102" s="165"/>
      <c r="H102" s="165"/>
      <c r="I102" s="165"/>
      <c r="J102" s="165"/>
    </row>
    <row r="103" spans="1:10" ht="18" customHeight="1" x14ac:dyDescent="0.2">
      <c r="A103" s="203" t="s">
        <v>41</v>
      </c>
      <c r="B103" s="160" t="s">
        <v>7</v>
      </c>
      <c r="C103" s="203" t="s">
        <v>8</v>
      </c>
      <c r="D103" s="203" t="s">
        <v>9</v>
      </c>
      <c r="E103" s="302" t="s">
        <v>226</v>
      </c>
      <c r="F103" s="302"/>
      <c r="G103" s="159" t="s">
        <v>10</v>
      </c>
      <c r="H103" s="160" t="s">
        <v>11</v>
      </c>
      <c r="I103" s="160" t="s">
        <v>12</v>
      </c>
      <c r="J103" s="160" t="s">
        <v>14</v>
      </c>
    </row>
    <row r="104" spans="1:10" ht="24" customHeight="1" x14ac:dyDescent="0.2">
      <c r="A104" s="204" t="s">
        <v>227</v>
      </c>
      <c r="B104" s="162" t="s">
        <v>289</v>
      </c>
      <c r="C104" s="204" t="s">
        <v>18</v>
      </c>
      <c r="D104" s="204" t="s">
        <v>290</v>
      </c>
      <c r="E104" s="303" t="s">
        <v>228</v>
      </c>
      <c r="F104" s="303"/>
      <c r="G104" s="161" t="s">
        <v>19</v>
      </c>
      <c r="H104" s="164"/>
      <c r="I104" s="163"/>
      <c r="J104" s="163"/>
    </row>
    <row r="105" spans="1:10" ht="24" customHeight="1" x14ac:dyDescent="0.2">
      <c r="A105" s="205" t="s">
        <v>240</v>
      </c>
      <c r="B105" s="167" t="s">
        <v>241</v>
      </c>
      <c r="C105" s="205" t="s">
        <v>242</v>
      </c>
      <c r="D105" s="205" t="s">
        <v>243</v>
      </c>
      <c r="E105" s="301" t="s">
        <v>244</v>
      </c>
      <c r="F105" s="301"/>
      <c r="G105" s="166" t="s">
        <v>245</v>
      </c>
      <c r="H105" s="169">
        <v>16</v>
      </c>
      <c r="I105" s="168">
        <v>29.24</v>
      </c>
      <c r="J105" s="212">
        <f t="shared" ref="J105:J106" si="8">TRUNC(H105*I105,2)</f>
        <v>467.84</v>
      </c>
    </row>
    <row r="106" spans="1:10" ht="26.1" customHeight="1" x14ac:dyDescent="0.2">
      <c r="A106" s="205" t="s">
        <v>240</v>
      </c>
      <c r="B106" s="167" t="s">
        <v>246</v>
      </c>
      <c r="C106" s="205" t="s">
        <v>242</v>
      </c>
      <c r="D106" s="205" t="s">
        <v>247</v>
      </c>
      <c r="E106" s="301" t="s">
        <v>244</v>
      </c>
      <c r="F106" s="301"/>
      <c r="G106" s="166" t="s">
        <v>245</v>
      </c>
      <c r="H106" s="169">
        <v>16</v>
      </c>
      <c r="I106" s="168">
        <v>21.66</v>
      </c>
      <c r="J106" s="212">
        <f t="shared" si="8"/>
        <v>346.56</v>
      </c>
    </row>
    <row r="107" spans="1:10" x14ac:dyDescent="0.2">
      <c r="A107" s="207"/>
      <c r="B107" s="207"/>
      <c r="C107" s="207"/>
      <c r="D107" s="207"/>
      <c r="E107" s="207"/>
      <c r="F107" s="175"/>
      <c r="G107" s="207"/>
      <c r="H107" s="298" t="s">
        <v>275</v>
      </c>
      <c r="I107" s="298"/>
      <c r="J107" s="102">
        <f>SUM(J105:J106)</f>
        <v>814.4</v>
      </c>
    </row>
    <row r="108" spans="1:10" ht="15" thickBot="1" x14ac:dyDescent="0.25">
      <c r="A108" s="207"/>
      <c r="B108" s="207"/>
      <c r="C108" s="207"/>
      <c r="D108" s="207"/>
      <c r="E108" s="207"/>
      <c r="F108" s="175"/>
      <c r="G108" s="207"/>
      <c r="H108" s="299"/>
      <c r="I108" s="299"/>
      <c r="J108" s="175"/>
    </row>
    <row r="109" spans="1:10" ht="0.95" customHeight="1" thickTop="1" x14ac:dyDescent="0.2">
      <c r="A109" s="165"/>
      <c r="B109" s="165"/>
      <c r="C109" s="165"/>
      <c r="D109" s="165"/>
      <c r="E109" s="165"/>
      <c r="F109" s="165"/>
      <c r="G109" s="165"/>
      <c r="H109" s="165"/>
      <c r="I109" s="165"/>
      <c r="J109" s="165"/>
    </row>
    <row r="110" spans="1:10" ht="18" customHeight="1" x14ac:dyDescent="0.2">
      <c r="A110" s="203" t="s">
        <v>367</v>
      </c>
      <c r="B110" s="160" t="s">
        <v>7</v>
      </c>
      <c r="C110" s="203" t="s">
        <v>8</v>
      </c>
      <c r="D110" s="203" t="s">
        <v>9</v>
      </c>
      <c r="E110" s="302" t="s">
        <v>226</v>
      </c>
      <c r="F110" s="302"/>
      <c r="G110" s="159" t="s">
        <v>10</v>
      </c>
      <c r="H110" s="160" t="s">
        <v>11</v>
      </c>
      <c r="I110" s="160" t="s">
        <v>12</v>
      </c>
      <c r="J110" s="160" t="s">
        <v>14</v>
      </c>
    </row>
    <row r="111" spans="1:10" ht="26.1" customHeight="1" x14ac:dyDescent="0.2">
      <c r="A111" s="204" t="s">
        <v>227</v>
      </c>
      <c r="B111" s="162" t="s">
        <v>368</v>
      </c>
      <c r="C111" s="204" t="s">
        <v>18</v>
      </c>
      <c r="D111" s="204" t="s">
        <v>369</v>
      </c>
      <c r="E111" s="303" t="s">
        <v>228</v>
      </c>
      <c r="F111" s="303"/>
      <c r="G111" s="161" t="s">
        <v>19</v>
      </c>
      <c r="H111" s="164"/>
      <c r="I111" s="163"/>
      <c r="J111" s="163"/>
    </row>
    <row r="112" spans="1:10" ht="24" customHeight="1" x14ac:dyDescent="0.2">
      <c r="A112" s="205" t="s">
        <v>240</v>
      </c>
      <c r="B112" s="167" t="s">
        <v>241</v>
      </c>
      <c r="C112" s="205" t="s">
        <v>242</v>
      </c>
      <c r="D112" s="205" t="s">
        <v>243</v>
      </c>
      <c r="E112" s="301" t="s">
        <v>244</v>
      </c>
      <c r="F112" s="301"/>
      <c r="G112" s="166" t="s">
        <v>245</v>
      </c>
      <c r="H112" s="169">
        <v>2.5</v>
      </c>
      <c r="I112" s="168">
        <v>29.24</v>
      </c>
      <c r="J112" s="212">
        <f t="shared" ref="J112:J113" si="9">TRUNC(H112*I112,2)</f>
        <v>73.099999999999994</v>
      </c>
    </row>
    <row r="113" spans="1:10" ht="26.1" customHeight="1" x14ac:dyDescent="0.2">
      <c r="A113" s="205" t="s">
        <v>240</v>
      </c>
      <c r="B113" s="167" t="s">
        <v>246</v>
      </c>
      <c r="C113" s="205" t="s">
        <v>242</v>
      </c>
      <c r="D113" s="205" t="s">
        <v>247</v>
      </c>
      <c r="E113" s="301" t="s">
        <v>244</v>
      </c>
      <c r="F113" s="301"/>
      <c r="G113" s="166" t="s">
        <v>245</v>
      </c>
      <c r="H113" s="169">
        <v>2.5</v>
      </c>
      <c r="I113" s="168">
        <v>21.66</v>
      </c>
      <c r="J113" s="212">
        <f t="shared" si="9"/>
        <v>54.15</v>
      </c>
    </row>
    <row r="114" spans="1:10" x14ac:dyDescent="0.2">
      <c r="A114" s="207"/>
      <c r="B114" s="207"/>
      <c r="C114" s="207"/>
      <c r="D114" s="207"/>
      <c r="E114" s="207"/>
      <c r="F114" s="175"/>
      <c r="G114" s="207"/>
      <c r="H114" s="298" t="s">
        <v>275</v>
      </c>
      <c r="I114" s="298"/>
      <c r="J114" s="102">
        <f>SUM(J112:J113)</f>
        <v>127.25</v>
      </c>
    </row>
    <row r="115" spans="1:10" ht="15" thickBot="1" x14ac:dyDescent="0.25">
      <c r="A115" s="207"/>
      <c r="B115" s="207"/>
      <c r="C115" s="207"/>
      <c r="D115" s="207"/>
      <c r="E115" s="207"/>
      <c r="F115" s="175"/>
      <c r="G115" s="207"/>
      <c r="H115" s="299"/>
      <c r="I115" s="299"/>
      <c r="J115" s="175"/>
    </row>
    <row r="116" spans="1:10" ht="0.95" customHeight="1" thickTop="1" x14ac:dyDescent="0.2">
      <c r="A116" s="165"/>
      <c r="B116" s="165"/>
      <c r="C116" s="165"/>
      <c r="D116" s="165"/>
      <c r="E116" s="165"/>
      <c r="F116" s="165"/>
      <c r="G116" s="165"/>
      <c r="H116" s="165"/>
      <c r="I116" s="165"/>
      <c r="J116" s="165"/>
    </row>
    <row r="117" spans="1:10" ht="18" customHeight="1" x14ac:dyDescent="0.2">
      <c r="A117" s="203" t="s">
        <v>44</v>
      </c>
      <c r="B117" s="160" t="s">
        <v>7</v>
      </c>
      <c r="C117" s="203" t="s">
        <v>8</v>
      </c>
      <c r="D117" s="203" t="s">
        <v>9</v>
      </c>
      <c r="E117" s="302" t="s">
        <v>226</v>
      </c>
      <c r="F117" s="302"/>
      <c r="G117" s="159" t="s">
        <v>10</v>
      </c>
      <c r="H117" s="160" t="s">
        <v>11</v>
      </c>
      <c r="I117" s="160" t="s">
        <v>12</v>
      </c>
      <c r="J117" s="160" t="s">
        <v>14</v>
      </c>
    </row>
    <row r="118" spans="1:10" ht="39" customHeight="1" x14ac:dyDescent="0.2">
      <c r="A118" s="204" t="s">
        <v>227</v>
      </c>
      <c r="B118" s="162" t="s">
        <v>371</v>
      </c>
      <c r="C118" s="204" t="s">
        <v>18</v>
      </c>
      <c r="D118" s="204" t="s">
        <v>372</v>
      </c>
      <c r="E118" s="303" t="s">
        <v>432</v>
      </c>
      <c r="F118" s="303"/>
      <c r="G118" s="161" t="s">
        <v>373</v>
      </c>
      <c r="H118" s="164"/>
      <c r="I118" s="163"/>
      <c r="J118" s="163"/>
    </row>
    <row r="119" spans="1:10" ht="24" customHeight="1" x14ac:dyDescent="0.2">
      <c r="A119" s="205" t="s">
        <v>240</v>
      </c>
      <c r="B119" s="167" t="s">
        <v>241</v>
      </c>
      <c r="C119" s="205" t="s">
        <v>242</v>
      </c>
      <c r="D119" s="205" t="s">
        <v>243</v>
      </c>
      <c r="E119" s="301" t="s">
        <v>244</v>
      </c>
      <c r="F119" s="301"/>
      <c r="G119" s="166" t="s">
        <v>245</v>
      </c>
      <c r="H119" s="169">
        <v>0.12</v>
      </c>
      <c r="I119" s="168">
        <v>29.24</v>
      </c>
      <c r="J119" s="212">
        <f t="shared" ref="J119:J120" si="10">TRUNC(H119*I119,2)</f>
        <v>3.5</v>
      </c>
    </row>
    <row r="120" spans="1:10" ht="26.1" customHeight="1" x14ac:dyDescent="0.2">
      <c r="A120" s="205" t="s">
        <v>240</v>
      </c>
      <c r="B120" s="167" t="s">
        <v>246</v>
      </c>
      <c r="C120" s="205" t="s">
        <v>242</v>
      </c>
      <c r="D120" s="205" t="s">
        <v>247</v>
      </c>
      <c r="E120" s="301" t="s">
        <v>244</v>
      </c>
      <c r="F120" s="301"/>
      <c r="G120" s="166" t="s">
        <v>245</v>
      </c>
      <c r="H120" s="169">
        <v>1.66E-2</v>
      </c>
      <c r="I120" s="168">
        <v>21.66</v>
      </c>
      <c r="J120" s="212">
        <f t="shared" si="10"/>
        <v>0.35</v>
      </c>
    </row>
    <row r="121" spans="1:10" x14ac:dyDescent="0.2">
      <c r="A121" s="207"/>
      <c r="B121" s="207"/>
      <c r="C121" s="207"/>
      <c r="D121" s="207"/>
      <c r="E121" s="207"/>
      <c r="F121" s="175"/>
      <c r="G121" s="207"/>
      <c r="H121" s="298" t="s">
        <v>275</v>
      </c>
      <c r="I121" s="298"/>
      <c r="J121" s="102">
        <f>SUM(J119:J120)</f>
        <v>3.85</v>
      </c>
    </row>
    <row r="122" spans="1:10" ht="15" thickBot="1" x14ac:dyDescent="0.25">
      <c r="A122" s="207"/>
      <c r="B122" s="207"/>
      <c r="C122" s="207"/>
      <c r="D122" s="207"/>
      <c r="E122" s="207"/>
      <c r="F122" s="175"/>
      <c r="G122" s="207"/>
      <c r="H122" s="299"/>
      <c r="I122" s="299"/>
      <c r="J122" s="175"/>
    </row>
    <row r="123" spans="1:10" ht="0.95" customHeight="1" thickTop="1" x14ac:dyDescent="0.2">
      <c r="A123" s="165"/>
      <c r="B123" s="165"/>
      <c r="C123" s="165"/>
      <c r="D123" s="165"/>
      <c r="E123" s="165"/>
      <c r="F123" s="165"/>
      <c r="G123" s="165"/>
      <c r="H123" s="165"/>
      <c r="I123" s="165"/>
      <c r="J123" s="165"/>
    </row>
    <row r="124" spans="1:10" ht="18" customHeight="1" x14ac:dyDescent="0.2">
      <c r="A124" s="203" t="s">
        <v>47</v>
      </c>
      <c r="B124" s="160" t="s">
        <v>7</v>
      </c>
      <c r="C124" s="203" t="s">
        <v>8</v>
      </c>
      <c r="D124" s="203" t="s">
        <v>9</v>
      </c>
      <c r="E124" s="302" t="s">
        <v>226</v>
      </c>
      <c r="F124" s="302"/>
      <c r="G124" s="159" t="s">
        <v>10</v>
      </c>
      <c r="H124" s="160" t="s">
        <v>11</v>
      </c>
      <c r="I124" s="160" t="s">
        <v>12</v>
      </c>
      <c r="J124" s="160" t="s">
        <v>14</v>
      </c>
    </row>
    <row r="125" spans="1:10" ht="39" customHeight="1" x14ac:dyDescent="0.2">
      <c r="A125" s="204" t="s">
        <v>227</v>
      </c>
      <c r="B125" s="162" t="s">
        <v>374</v>
      </c>
      <c r="C125" s="204" t="s">
        <v>18</v>
      </c>
      <c r="D125" s="204" t="s">
        <v>375</v>
      </c>
      <c r="E125" s="303" t="s">
        <v>433</v>
      </c>
      <c r="F125" s="303"/>
      <c r="G125" s="161" t="s">
        <v>373</v>
      </c>
      <c r="H125" s="164"/>
      <c r="I125" s="163"/>
      <c r="J125" s="163"/>
    </row>
    <row r="126" spans="1:10" ht="24" customHeight="1" x14ac:dyDescent="0.2">
      <c r="A126" s="205" t="s">
        <v>240</v>
      </c>
      <c r="B126" s="167" t="s">
        <v>241</v>
      </c>
      <c r="C126" s="205" t="s">
        <v>242</v>
      </c>
      <c r="D126" s="205" t="s">
        <v>243</v>
      </c>
      <c r="E126" s="301" t="s">
        <v>244</v>
      </c>
      <c r="F126" s="301"/>
      <c r="G126" s="166" t="s">
        <v>245</v>
      </c>
      <c r="H126" s="169">
        <v>4.4999999999999997E-3</v>
      </c>
      <c r="I126" s="168">
        <v>29.24</v>
      </c>
      <c r="J126" s="212">
        <f t="shared" ref="J126:J127" si="11">TRUNC(H126*I126,2)</f>
        <v>0.13</v>
      </c>
    </row>
    <row r="127" spans="1:10" ht="24" customHeight="1" x14ac:dyDescent="0.2">
      <c r="A127" s="205" t="s">
        <v>240</v>
      </c>
      <c r="B127" s="167" t="s">
        <v>321</v>
      </c>
      <c r="C127" s="205" t="s">
        <v>242</v>
      </c>
      <c r="D127" s="205" t="s">
        <v>322</v>
      </c>
      <c r="E127" s="301" t="s">
        <v>244</v>
      </c>
      <c r="F127" s="301"/>
      <c r="G127" s="166" t="s">
        <v>245</v>
      </c>
      <c r="H127" s="169">
        <v>1.2800000000000001E-2</v>
      </c>
      <c r="I127" s="168">
        <v>19.260000000000002</v>
      </c>
      <c r="J127" s="212">
        <f t="shared" si="11"/>
        <v>0.24</v>
      </c>
    </row>
    <row r="128" spans="1:10" x14ac:dyDescent="0.2">
      <c r="A128" s="207"/>
      <c r="B128" s="207"/>
      <c r="C128" s="207"/>
      <c r="D128" s="207"/>
      <c r="E128" s="207"/>
      <c r="F128" s="175"/>
      <c r="G128" s="207"/>
      <c r="H128" s="298" t="s">
        <v>275</v>
      </c>
      <c r="I128" s="298"/>
      <c r="J128" s="102">
        <f>SUM(J126:J127)</f>
        <v>0.37</v>
      </c>
    </row>
    <row r="129" spans="1:10" ht="15" thickBot="1" x14ac:dyDescent="0.25">
      <c r="A129" s="207"/>
      <c r="B129" s="207"/>
      <c r="C129" s="207"/>
      <c r="D129" s="207"/>
      <c r="E129" s="207"/>
      <c r="F129" s="175"/>
      <c r="G129" s="207"/>
      <c r="H129" s="299"/>
      <c r="I129" s="299"/>
      <c r="J129" s="175"/>
    </row>
    <row r="130" spans="1:10" ht="0.95" customHeight="1" thickTop="1" x14ac:dyDescent="0.2">
      <c r="A130" s="165"/>
      <c r="B130" s="165"/>
      <c r="C130" s="165"/>
      <c r="D130" s="165"/>
      <c r="E130" s="165"/>
      <c r="F130" s="165"/>
      <c r="G130" s="165"/>
      <c r="H130" s="165"/>
      <c r="I130" s="165"/>
      <c r="J130" s="165"/>
    </row>
    <row r="131" spans="1:10" ht="18" customHeight="1" x14ac:dyDescent="0.2">
      <c r="A131" s="203" t="s">
        <v>319</v>
      </c>
      <c r="B131" s="160" t="s">
        <v>7</v>
      </c>
      <c r="C131" s="203" t="s">
        <v>8</v>
      </c>
      <c r="D131" s="203" t="s">
        <v>9</v>
      </c>
      <c r="E131" s="302" t="s">
        <v>226</v>
      </c>
      <c r="F131" s="302"/>
      <c r="G131" s="159" t="s">
        <v>10</v>
      </c>
      <c r="H131" s="160" t="s">
        <v>11</v>
      </c>
      <c r="I131" s="160" t="s">
        <v>12</v>
      </c>
      <c r="J131" s="160" t="s">
        <v>14</v>
      </c>
    </row>
    <row r="132" spans="1:10" ht="26.1" customHeight="1" x14ac:dyDescent="0.2">
      <c r="A132" s="204" t="s">
        <v>227</v>
      </c>
      <c r="B132" s="162" t="s">
        <v>376</v>
      </c>
      <c r="C132" s="204" t="s">
        <v>18</v>
      </c>
      <c r="D132" s="204" t="s">
        <v>377</v>
      </c>
      <c r="E132" s="303" t="s">
        <v>432</v>
      </c>
      <c r="F132" s="303"/>
      <c r="G132" s="161" t="s">
        <v>373</v>
      </c>
      <c r="H132" s="164"/>
      <c r="I132" s="163"/>
      <c r="J132" s="163"/>
    </row>
    <row r="133" spans="1:10" ht="24" customHeight="1" x14ac:dyDescent="0.2">
      <c r="A133" s="205" t="s">
        <v>240</v>
      </c>
      <c r="B133" s="167" t="s">
        <v>241</v>
      </c>
      <c r="C133" s="205" t="s">
        <v>242</v>
      </c>
      <c r="D133" s="205" t="s">
        <v>243</v>
      </c>
      <c r="E133" s="301" t="s">
        <v>244</v>
      </c>
      <c r="F133" s="301"/>
      <c r="G133" s="166" t="s">
        <v>245</v>
      </c>
      <c r="H133" s="169">
        <v>0.5</v>
      </c>
      <c r="I133" s="168">
        <v>29.24</v>
      </c>
      <c r="J133" s="212">
        <f t="shared" ref="J133:J136" si="12">TRUNC(H133*I133,2)</f>
        <v>14.62</v>
      </c>
    </row>
    <row r="134" spans="1:10" ht="26.1" customHeight="1" x14ac:dyDescent="0.2">
      <c r="A134" s="205" t="s">
        <v>240</v>
      </c>
      <c r="B134" s="167" t="s">
        <v>246</v>
      </c>
      <c r="C134" s="205" t="s">
        <v>242</v>
      </c>
      <c r="D134" s="205" t="s">
        <v>247</v>
      </c>
      <c r="E134" s="301" t="s">
        <v>244</v>
      </c>
      <c r="F134" s="301"/>
      <c r="G134" s="166" t="s">
        <v>245</v>
      </c>
      <c r="H134" s="169">
        <v>0.5</v>
      </c>
      <c r="I134" s="168">
        <v>21.66</v>
      </c>
      <c r="J134" s="212">
        <f t="shared" si="12"/>
        <v>10.83</v>
      </c>
    </row>
    <row r="135" spans="1:10" ht="26.1" customHeight="1" x14ac:dyDescent="0.2">
      <c r="A135" s="206" t="s">
        <v>229</v>
      </c>
      <c r="B135" s="171" t="s">
        <v>434</v>
      </c>
      <c r="C135" s="206" t="s">
        <v>404</v>
      </c>
      <c r="D135" s="206" t="s">
        <v>435</v>
      </c>
      <c r="E135" s="300" t="s">
        <v>231</v>
      </c>
      <c r="F135" s="300"/>
      <c r="G135" s="170" t="s">
        <v>373</v>
      </c>
      <c r="H135" s="173">
        <v>1.1000000000000001</v>
      </c>
      <c r="I135" s="172">
        <v>22.7</v>
      </c>
      <c r="J135" s="172">
        <f t="shared" si="12"/>
        <v>24.97</v>
      </c>
    </row>
    <row r="136" spans="1:10" ht="26.1" customHeight="1" x14ac:dyDescent="0.2">
      <c r="A136" s="206" t="s">
        <v>229</v>
      </c>
      <c r="B136" s="171" t="s">
        <v>436</v>
      </c>
      <c r="C136" s="206" t="s">
        <v>404</v>
      </c>
      <c r="D136" s="206" t="s">
        <v>437</v>
      </c>
      <c r="E136" s="300" t="s">
        <v>231</v>
      </c>
      <c r="F136" s="300"/>
      <c r="G136" s="170" t="s">
        <v>394</v>
      </c>
      <c r="H136" s="173">
        <v>0.33300000000000002</v>
      </c>
      <c r="I136" s="172">
        <v>60.2</v>
      </c>
      <c r="J136" s="172">
        <f t="shared" si="12"/>
        <v>20.04</v>
      </c>
    </row>
    <row r="137" spans="1:10" x14ac:dyDescent="0.2">
      <c r="A137" s="207"/>
      <c r="B137" s="207"/>
      <c r="C137" s="207"/>
      <c r="D137" s="207"/>
      <c r="E137" s="207"/>
      <c r="F137" s="175"/>
      <c r="G137" s="207"/>
      <c r="H137" s="298" t="s">
        <v>275</v>
      </c>
      <c r="I137" s="298"/>
      <c r="J137" s="102">
        <f>SUM(J133:J136)</f>
        <v>70.460000000000008</v>
      </c>
    </row>
    <row r="138" spans="1:10" ht="15" thickBot="1" x14ac:dyDescent="0.25">
      <c r="A138" s="207"/>
      <c r="B138" s="207"/>
      <c r="C138" s="207"/>
      <c r="D138" s="207"/>
      <c r="E138" s="207"/>
      <c r="F138" s="175"/>
      <c r="G138" s="207"/>
      <c r="H138" s="299"/>
      <c r="I138" s="299"/>
      <c r="J138" s="175"/>
    </row>
    <row r="139" spans="1:10" ht="0.95" customHeight="1" thickTop="1" x14ac:dyDescent="0.2">
      <c r="A139" s="165"/>
      <c r="B139" s="165"/>
      <c r="C139" s="165"/>
      <c r="D139" s="165"/>
      <c r="E139" s="165"/>
      <c r="F139" s="165"/>
      <c r="G139" s="165"/>
      <c r="H139" s="165"/>
      <c r="I139" s="165"/>
      <c r="J139" s="165"/>
    </row>
    <row r="140" spans="1:10" ht="18" customHeight="1" x14ac:dyDescent="0.2">
      <c r="A140" s="203" t="s">
        <v>378</v>
      </c>
      <c r="B140" s="160" t="s">
        <v>7</v>
      </c>
      <c r="C140" s="203" t="s">
        <v>8</v>
      </c>
      <c r="D140" s="203" t="s">
        <v>9</v>
      </c>
      <c r="E140" s="302" t="s">
        <v>226</v>
      </c>
      <c r="F140" s="302"/>
      <c r="G140" s="159" t="s">
        <v>10</v>
      </c>
      <c r="H140" s="160" t="s">
        <v>11</v>
      </c>
      <c r="I140" s="160" t="s">
        <v>12</v>
      </c>
      <c r="J140" s="160" t="s">
        <v>14</v>
      </c>
    </row>
    <row r="141" spans="1:10" ht="26.1" customHeight="1" x14ac:dyDescent="0.2">
      <c r="A141" s="204" t="s">
        <v>227</v>
      </c>
      <c r="B141" s="162" t="s">
        <v>379</v>
      </c>
      <c r="C141" s="204" t="s">
        <v>18</v>
      </c>
      <c r="D141" s="204" t="s">
        <v>380</v>
      </c>
      <c r="E141" s="303" t="s">
        <v>432</v>
      </c>
      <c r="F141" s="303"/>
      <c r="G141" s="161" t="s">
        <v>381</v>
      </c>
      <c r="H141" s="164"/>
      <c r="I141" s="163"/>
      <c r="J141" s="163"/>
    </row>
    <row r="142" spans="1:10" ht="24" customHeight="1" x14ac:dyDescent="0.2">
      <c r="A142" s="205" t="s">
        <v>240</v>
      </c>
      <c r="B142" s="167" t="s">
        <v>241</v>
      </c>
      <c r="C142" s="205" t="s">
        <v>242</v>
      </c>
      <c r="D142" s="205" t="s">
        <v>243</v>
      </c>
      <c r="E142" s="301" t="s">
        <v>244</v>
      </c>
      <c r="F142" s="301"/>
      <c r="G142" s="166" t="s">
        <v>245</v>
      </c>
      <c r="H142" s="169">
        <v>0.25</v>
      </c>
      <c r="I142" s="168">
        <v>29.24</v>
      </c>
      <c r="J142" s="212">
        <f t="shared" ref="J142:J144" si="13">TRUNC(H142*I142,2)</f>
        <v>7.31</v>
      </c>
    </row>
    <row r="143" spans="1:10" ht="26.1" customHeight="1" x14ac:dyDescent="0.2">
      <c r="A143" s="205" t="s">
        <v>240</v>
      </c>
      <c r="B143" s="167" t="s">
        <v>246</v>
      </c>
      <c r="C143" s="205" t="s">
        <v>242</v>
      </c>
      <c r="D143" s="205" t="s">
        <v>247</v>
      </c>
      <c r="E143" s="301" t="s">
        <v>244</v>
      </c>
      <c r="F143" s="301"/>
      <c r="G143" s="166" t="s">
        <v>245</v>
      </c>
      <c r="H143" s="169">
        <v>0.25</v>
      </c>
      <c r="I143" s="168">
        <v>21.66</v>
      </c>
      <c r="J143" s="212">
        <f t="shared" si="13"/>
        <v>5.41</v>
      </c>
    </row>
    <row r="144" spans="1:10" ht="26.1" customHeight="1" x14ac:dyDescent="0.2">
      <c r="A144" s="206" t="s">
        <v>229</v>
      </c>
      <c r="B144" s="171" t="s">
        <v>438</v>
      </c>
      <c r="C144" s="206" t="s">
        <v>404</v>
      </c>
      <c r="D144" s="206" t="s">
        <v>439</v>
      </c>
      <c r="E144" s="300" t="s">
        <v>231</v>
      </c>
      <c r="F144" s="300"/>
      <c r="G144" s="170" t="s">
        <v>394</v>
      </c>
      <c r="H144" s="173">
        <v>1</v>
      </c>
      <c r="I144" s="172">
        <v>65.3</v>
      </c>
      <c r="J144" s="172">
        <f t="shared" si="13"/>
        <v>65.3</v>
      </c>
    </row>
    <row r="145" spans="1:10" x14ac:dyDescent="0.2">
      <c r="A145" s="207"/>
      <c r="B145" s="207"/>
      <c r="C145" s="207"/>
      <c r="D145" s="207"/>
      <c r="E145" s="207"/>
      <c r="F145" s="175"/>
      <c r="G145" s="207"/>
      <c r="H145" s="298" t="s">
        <v>275</v>
      </c>
      <c r="I145" s="298"/>
      <c r="J145" s="102">
        <f>SUM(J142:J144)</f>
        <v>78.02</v>
      </c>
    </row>
    <row r="146" spans="1:10" ht="15" thickBot="1" x14ac:dyDescent="0.25">
      <c r="A146" s="207"/>
      <c r="B146" s="207"/>
      <c r="C146" s="207"/>
      <c r="D146" s="207"/>
      <c r="E146" s="207"/>
      <c r="F146" s="175"/>
      <c r="G146" s="207"/>
      <c r="H146" s="299"/>
      <c r="I146" s="299"/>
      <c r="J146" s="175"/>
    </row>
    <row r="147" spans="1:10" ht="0.95" customHeight="1" thickTop="1" x14ac:dyDescent="0.2">
      <c r="A147" s="165"/>
      <c r="B147" s="165"/>
      <c r="C147" s="165"/>
      <c r="D147" s="165"/>
      <c r="E147" s="165"/>
      <c r="F147" s="165"/>
      <c r="G147" s="165"/>
      <c r="H147" s="165"/>
      <c r="I147" s="165"/>
      <c r="J147" s="165"/>
    </row>
    <row r="148" spans="1:10" ht="18" customHeight="1" x14ac:dyDescent="0.2">
      <c r="A148" s="203" t="s">
        <v>382</v>
      </c>
      <c r="B148" s="160" t="s">
        <v>7</v>
      </c>
      <c r="C148" s="203" t="s">
        <v>8</v>
      </c>
      <c r="D148" s="203" t="s">
        <v>9</v>
      </c>
      <c r="E148" s="302" t="s">
        <v>226</v>
      </c>
      <c r="F148" s="302"/>
      <c r="G148" s="159" t="s">
        <v>10</v>
      </c>
      <c r="H148" s="160" t="s">
        <v>11</v>
      </c>
      <c r="I148" s="160" t="s">
        <v>12</v>
      </c>
      <c r="J148" s="160" t="s">
        <v>14</v>
      </c>
    </row>
    <row r="149" spans="1:10" ht="24" customHeight="1" x14ac:dyDescent="0.2">
      <c r="A149" s="204" t="s">
        <v>227</v>
      </c>
      <c r="B149" s="162" t="s">
        <v>383</v>
      </c>
      <c r="C149" s="204" t="s">
        <v>18</v>
      </c>
      <c r="D149" s="204" t="s">
        <v>384</v>
      </c>
      <c r="E149" s="303" t="s">
        <v>432</v>
      </c>
      <c r="F149" s="303"/>
      <c r="G149" s="161" t="s">
        <v>381</v>
      </c>
      <c r="H149" s="164"/>
      <c r="I149" s="163"/>
      <c r="J149" s="163"/>
    </row>
    <row r="150" spans="1:10" ht="24" customHeight="1" x14ac:dyDescent="0.2">
      <c r="A150" s="205" t="s">
        <v>240</v>
      </c>
      <c r="B150" s="167" t="s">
        <v>241</v>
      </c>
      <c r="C150" s="205" t="s">
        <v>242</v>
      </c>
      <c r="D150" s="205" t="s">
        <v>243</v>
      </c>
      <c r="E150" s="301" t="s">
        <v>244</v>
      </c>
      <c r="F150" s="301"/>
      <c r="G150" s="166" t="s">
        <v>245</v>
      </c>
      <c r="H150" s="169">
        <v>0.15</v>
      </c>
      <c r="I150" s="168">
        <v>29.24</v>
      </c>
      <c r="J150" s="212">
        <f t="shared" ref="J150:J152" si="14">TRUNC(H150*I150,2)</f>
        <v>4.38</v>
      </c>
    </row>
    <row r="151" spans="1:10" ht="26.1" customHeight="1" x14ac:dyDescent="0.2">
      <c r="A151" s="205" t="s">
        <v>240</v>
      </c>
      <c r="B151" s="167" t="s">
        <v>246</v>
      </c>
      <c r="C151" s="205" t="s">
        <v>242</v>
      </c>
      <c r="D151" s="205" t="s">
        <v>247</v>
      </c>
      <c r="E151" s="301" t="s">
        <v>244</v>
      </c>
      <c r="F151" s="301"/>
      <c r="G151" s="166" t="s">
        <v>245</v>
      </c>
      <c r="H151" s="169">
        <v>0.15</v>
      </c>
      <c r="I151" s="168">
        <v>21.66</v>
      </c>
      <c r="J151" s="212">
        <f t="shared" si="14"/>
        <v>3.24</v>
      </c>
    </row>
    <row r="152" spans="1:10" ht="26.1" customHeight="1" x14ac:dyDescent="0.2">
      <c r="A152" s="206" t="s">
        <v>229</v>
      </c>
      <c r="B152" s="171" t="s">
        <v>440</v>
      </c>
      <c r="C152" s="206" t="s">
        <v>404</v>
      </c>
      <c r="D152" s="206" t="s">
        <v>441</v>
      </c>
      <c r="E152" s="300" t="s">
        <v>231</v>
      </c>
      <c r="F152" s="300"/>
      <c r="G152" s="170" t="s">
        <v>394</v>
      </c>
      <c r="H152" s="173">
        <v>1</v>
      </c>
      <c r="I152" s="172">
        <v>9.36</v>
      </c>
      <c r="J152" s="172">
        <f t="shared" si="14"/>
        <v>9.36</v>
      </c>
    </row>
    <row r="153" spans="1:10" x14ac:dyDescent="0.2">
      <c r="A153" s="207"/>
      <c r="B153" s="207"/>
      <c r="C153" s="207"/>
      <c r="D153" s="207"/>
      <c r="E153" s="207"/>
      <c r="F153" s="175"/>
      <c r="G153" s="207"/>
      <c r="H153" s="298" t="s">
        <v>275</v>
      </c>
      <c r="I153" s="298"/>
      <c r="J153" s="102">
        <f>SUM(J150:J152)</f>
        <v>16.98</v>
      </c>
    </row>
    <row r="154" spans="1:10" ht="15" thickBot="1" x14ac:dyDescent="0.25">
      <c r="A154" s="207"/>
      <c r="B154" s="207"/>
      <c r="C154" s="207"/>
      <c r="D154" s="207"/>
      <c r="E154" s="207"/>
      <c r="F154" s="175"/>
      <c r="G154" s="207"/>
      <c r="H154" s="299"/>
      <c r="I154" s="299"/>
      <c r="J154" s="175"/>
    </row>
    <row r="155" spans="1:10" ht="0.95" customHeight="1" thickTop="1" x14ac:dyDescent="0.2">
      <c r="A155" s="165"/>
      <c r="B155" s="165"/>
      <c r="C155" s="165"/>
      <c r="D155" s="165"/>
      <c r="E155" s="165"/>
      <c r="F155" s="165"/>
      <c r="G155" s="165"/>
      <c r="H155" s="165"/>
      <c r="I155" s="165"/>
      <c r="J155" s="165"/>
    </row>
    <row r="156" spans="1:10" ht="18" customHeight="1" x14ac:dyDescent="0.2">
      <c r="A156" s="203" t="s">
        <v>385</v>
      </c>
      <c r="B156" s="160" t="s">
        <v>7</v>
      </c>
      <c r="C156" s="203" t="s">
        <v>8</v>
      </c>
      <c r="D156" s="203" t="s">
        <v>9</v>
      </c>
      <c r="E156" s="302" t="s">
        <v>226</v>
      </c>
      <c r="F156" s="302"/>
      <c r="G156" s="159" t="s">
        <v>10</v>
      </c>
      <c r="H156" s="160" t="s">
        <v>11</v>
      </c>
      <c r="I156" s="160" t="s">
        <v>12</v>
      </c>
      <c r="J156" s="160" t="s">
        <v>14</v>
      </c>
    </row>
    <row r="157" spans="1:10" ht="24" customHeight="1" x14ac:dyDescent="0.2">
      <c r="A157" s="204" t="s">
        <v>227</v>
      </c>
      <c r="B157" s="162" t="s">
        <v>386</v>
      </c>
      <c r="C157" s="204" t="s">
        <v>18</v>
      </c>
      <c r="D157" s="204" t="s">
        <v>387</v>
      </c>
      <c r="E157" s="303" t="s">
        <v>432</v>
      </c>
      <c r="F157" s="303"/>
      <c r="G157" s="161" t="s">
        <v>381</v>
      </c>
      <c r="H157" s="164"/>
      <c r="I157" s="163"/>
      <c r="J157" s="163"/>
    </row>
    <row r="158" spans="1:10" ht="24" customHeight="1" x14ac:dyDescent="0.2">
      <c r="A158" s="205" t="s">
        <v>240</v>
      </c>
      <c r="B158" s="167" t="s">
        <v>241</v>
      </c>
      <c r="C158" s="205" t="s">
        <v>242</v>
      </c>
      <c r="D158" s="205" t="s">
        <v>243</v>
      </c>
      <c r="E158" s="301" t="s">
        <v>244</v>
      </c>
      <c r="F158" s="301"/>
      <c r="G158" s="166" t="s">
        <v>245</v>
      </c>
      <c r="H158" s="169">
        <v>0.15</v>
      </c>
      <c r="I158" s="168">
        <v>29.24</v>
      </c>
      <c r="J158" s="212">
        <f t="shared" ref="J158:J160" si="15">TRUNC(H158*I158,2)</f>
        <v>4.38</v>
      </c>
    </row>
    <row r="159" spans="1:10" ht="26.1" customHeight="1" x14ac:dyDescent="0.2">
      <c r="A159" s="205" t="s">
        <v>240</v>
      </c>
      <c r="B159" s="167" t="s">
        <v>246</v>
      </c>
      <c r="C159" s="205" t="s">
        <v>242</v>
      </c>
      <c r="D159" s="205" t="s">
        <v>247</v>
      </c>
      <c r="E159" s="301" t="s">
        <v>244</v>
      </c>
      <c r="F159" s="301"/>
      <c r="G159" s="166" t="s">
        <v>245</v>
      </c>
      <c r="H159" s="169">
        <v>0.15</v>
      </c>
      <c r="I159" s="168">
        <v>21.66</v>
      </c>
      <c r="J159" s="212">
        <f t="shared" si="15"/>
        <v>3.24</v>
      </c>
    </row>
    <row r="160" spans="1:10" ht="26.1" customHeight="1" x14ac:dyDescent="0.2">
      <c r="A160" s="206" t="s">
        <v>229</v>
      </c>
      <c r="B160" s="171" t="s">
        <v>442</v>
      </c>
      <c r="C160" s="206" t="s">
        <v>404</v>
      </c>
      <c r="D160" s="206" t="s">
        <v>443</v>
      </c>
      <c r="E160" s="300" t="s">
        <v>231</v>
      </c>
      <c r="F160" s="300"/>
      <c r="G160" s="170" t="s">
        <v>394</v>
      </c>
      <c r="H160" s="173">
        <v>1</v>
      </c>
      <c r="I160" s="172">
        <v>8.0399999999999991</v>
      </c>
      <c r="J160" s="172">
        <f t="shared" si="15"/>
        <v>8.0399999999999991</v>
      </c>
    </row>
    <row r="161" spans="1:10" x14ac:dyDescent="0.2">
      <c r="A161" s="207"/>
      <c r="B161" s="207"/>
      <c r="C161" s="207"/>
      <c r="D161" s="207"/>
      <c r="E161" s="207"/>
      <c r="F161" s="175"/>
      <c r="G161" s="207"/>
      <c r="H161" s="298" t="s">
        <v>275</v>
      </c>
      <c r="I161" s="298"/>
      <c r="J161" s="102">
        <f>SUM(J158:J160)</f>
        <v>15.66</v>
      </c>
    </row>
    <row r="162" spans="1:10" ht="15" thickBot="1" x14ac:dyDescent="0.25">
      <c r="A162" s="207"/>
      <c r="B162" s="207"/>
      <c r="C162" s="207"/>
      <c r="D162" s="207"/>
      <c r="E162" s="207"/>
      <c r="F162" s="175"/>
      <c r="G162" s="207"/>
      <c r="H162" s="299"/>
      <c r="I162" s="299"/>
      <c r="J162" s="175"/>
    </row>
    <row r="163" spans="1:10" ht="0.95" customHeight="1" thickTop="1" x14ac:dyDescent="0.2">
      <c r="A163" s="165"/>
      <c r="B163" s="165"/>
      <c r="C163" s="165"/>
      <c r="D163" s="165"/>
      <c r="E163" s="165"/>
      <c r="F163" s="165"/>
      <c r="G163" s="165"/>
      <c r="H163" s="165"/>
      <c r="I163" s="165"/>
      <c r="J163" s="165"/>
    </row>
    <row r="164" spans="1:10" ht="18" customHeight="1" x14ac:dyDescent="0.2">
      <c r="A164" s="203" t="s">
        <v>388</v>
      </c>
      <c r="B164" s="160" t="s">
        <v>7</v>
      </c>
      <c r="C164" s="203" t="s">
        <v>8</v>
      </c>
      <c r="D164" s="203" t="s">
        <v>9</v>
      </c>
      <c r="E164" s="302" t="s">
        <v>226</v>
      </c>
      <c r="F164" s="302"/>
      <c r="G164" s="159" t="s">
        <v>10</v>
      </c>
      <c r="H164" s="160" t="s">
        <v>11</v>
      </c>
      <c r="I164" s="160" t="s">
        <v>12</v>
      </c>
      <c r="J164" s="160" t="s">
        <v>14</v>
      </c>
    </row>
    <row r="165" spans="1:10" ht="39" customHeight="1" x14ac:dyDescent="0.2">
      <c r="A165" s="204" t="s">
        <v>227</v>
      </c>
      <c r="B165" s="162" t="s">
        <v>389</v>
      </c>
      <c r="C165" s="204" t="s">
        <v>242</v>
      </c>
      <c r="D165" s="204" t="s">
        <v>390</v>
      </c>
      <c r="E165" s="303" t="s">
        <v>432</v>
      </c>
      <c r="F165" s="303"/>
      <c r="G165" s="161" t="s">
        <v>373</v>
      </c>
      <c r="H165" s="164"/>
      <c r="I165" s="163"/>
      <c r="J165" s="163"/>
    </row>
    <row r="166" spans="1:10" ht="26.1" customHeight="1" x14ac:dyDescent="0.2">
      <c r="A166" s="205" t="s">
        <v>240</v>
      </c>
      <c r="B166" s="167" t="s">
        <v>246</v>
      </c>
      <c r="C166" s="205" t="s">
        <v>242</v>
      </c>
      <c r="D166" s="205" t="s">
        <v>247</v>
      </c>
      <c r="E166" s="301" t="s">
        <v>244</v>
      </c>
      <c r="F166" s="301"/>
      <c r="G166" s="166" t="s">
        <v>245</v>
      </c>
      <c r="H166" s="169">
        <v>0.11899999999999999</v>
      </c>
      <c r="I166" s="168">
        <v>21.66</v>
      </c>
      <c r="J166" s="212">
        <f t="shared" ref="J166:J168" si="16">TRUNC(H166*I166,2)</f>
        <v>2.57</v>
      </c>
    </row>
    <row r="167" spans="1:10" ht="24" customHeight="1" x14ac:dyDescent="0.2">
      <c r="A167" s="205" t="s">
        <v>240</v>
      </c>
      <c r="B167" s="167" t="s">
        <v>241</v>
      </c>
      <c r="C167" s="205" t="s">
        <v>242</v>
      </c>
      <c r="D167" s="205" t="s">
        <v>243</v>
      </c>
      <c r="E167" s="301" t="s">
        <v>244</v>
      </c>
      <c r="F167" s="301"/>
      <c r="G167" s="166" t="s">
        <v>245</v>
      </c>
      <c r="H167" s="169">
        <v>0.11899999999999999</v>
      </c>
      <c r="I167" s="168">
        <v>29.24</v>
      </c>
      <c r="J167" s="212">
        <f t="shared" si="16"/>
        <v>3.47</v>
      </c>
    </row>
    <row r="168" spans="1:10" ht="26.1" customHeight="1" x14ac:dyDescent="0.2">
      <c r="A168" s="206" t="s">
        <v>229</v>
      </c>
      <c r="B168" s="171" t="s">
        <v>444</v>
      </c>
      <c r="C168" s="206" t="s">
        <v>242</v>
      </c>
      <c r="D168" s="206" t="s">
        <v>445</v>
      </c>
      <c r="E168" s="300" t="s">
        <v>231</v>
      </c>
      <c r="F168" s="300"/>
      <c r="G168" s="170" t="s">
        <v>373</v>
      </c>
      <c r="H168" s="173">
        <v>1.0169999999999999</v>
      </c>
      <c r="I168" s="172">
        <v>4.03</v>
      </c>
      <c r="J168" s="172">
        <f t="shared" si="16"/>
        <v>4.09</v>
      </c>
    </row>
    <row r="169" spans="1:10" x14ac:dyDescent="0.2">
      <c r="A169" s="207"/>
      <c r="B169" s="207"/>
      <c r="C169" s="207"/>
      <c r="D169" s="207"/>
      <c r="E169" s="207"/>
      <c r="F169" s="175"/>
      <c r="G169" s="207"/>
      <c r="H169" s="298" t="s">
        <v>275</v>
      </c>
      <c r="I169" s="298"/>
      <c r="J169" s="102">
        <f>SUM(J166:J168)</f>
        <v>10.129999999999999</v>
      </c>
    </row>
    <row r="170" spans="1:10" ht="15" thickBot="1" x14ac:dyDescent="0.25">
      <c r="A170" s="207"/>
      <c r="B170" s="207"/>
      <c r="C170" s="207"/>
      <c r="D170" s="207"/>
      <c r="E170" s="207"/>
      <c r="F170" s="175"/>
      <c r="G170" s="207"/>
      <c r="H170" s="299"/>
      <c r="I170" s="299"/>
      <c r="J170" s="175"/>
    </row>
    <row r="171" spans="1:10" ht="0.95" customHeight="1" thickTop="1" x14ac:dyDescent="0.2">
      <c r="A171" s="165"/>
      <c r="B171" s="165"/>
      <c r="C171" s="165"/>
      <c r="D171" s="165"/>
      <c r="E171" s="165"/>
      <c r="F171" s="165"/>
      <c r="G171" s="165"/>
      <c r="H171" s="165"/>
      <c r="I171" s="165"/>
      <c r="J171" s="165"/>
    </row>
    <row r="172" spans="1:10" ht="18" customHeight="1" x14ac:dyDescent="0.2">
      <c r="A172" s="203" t="s">
        <v>391</v>
      </c>
      <c r="B172" s="160" t="s">
        <v>7</v>
      </c>
      <c r="C172" s="203" t="s">
        <v>8</v>
      </c>
      <c r="D172" s="203" t="s">
        <v>9</v>
      </c>
      <c r="E172" s="302" t="s">
        <v>226</v>
      </c>
      <c r="F172" s="302"/>
      <c r="G172" s="159" t="s">
        <v>10</v>
      </c>
      <c r="H172" s="160" t="s">
        <v>11</v>
      </c>
      <c r="I172" s="160" t="s">
        <v>12</v>
      </c>
      <c r="J172" s="160" t="s">
        <v>14</v>
      </c>
    </row>
    <row r="173" spans="1:10" ht="39" customHeight="1" x14ac:dyDescent="0.2">
      <c r="A173" s="204" t="s">
        <v>227</v>
      </c>
      <c r="B173" s="162" t="s">
        <v>392</v>
      </c>
      <c r="C173" s="204" t="s">
        <v>242</v>
      </c>
      <c r="D173" s="204" t="s">
        <v>393</v>
      </c>
      <c r="E173" s="303" t="s">
        <v>432</v>
      </c>
      <c r="F173" s="303"/>
      <c r="G173" s="161" t="s">
        <v>394</v>
      </c>
      <c r="H173" s="164"/>
      <c r="I173" s="163"/>
      <c r="J173" s="163"/>
    </row>
    <row r="174" spans="1:10" ht="26.1" customHeight="1" x14ac:dyDescent="0.2">
      <c r="A174" s="205" t="s">
        <v>240</v>
      </c>
      <c r="B174" s="167" t="s">
        <v>246</v>
      </c>
      <c r="C174" s="205" t="s">
        <v>242</v>
      </c>
      <c r="D174" s="205" t="s">
        <v>247</v>
      </c>
      <c r="E174" s="301" t="s">
        <v>244</v>
      </c>
      <c r="F174" s="301"/>
      <c r="G174" s="166" t="s">
        <v>245</v>
      </c>
      <c r="H174" s="169">
        <v>0.19700000000000001</v>
      </c>
      <c r="I174" s="168">
        <v>21.66</v>
      </c>
      <c r="J174" s="212">
        <f t="shared" ref="J174:J176" si="17">TRUNC(H174*I174,2)</f>
        <v>4.26</v>
      </c>
    </row>
    <row r="175" spans="1:10" ht="24" customHeight="1" x14ac:dyDescent="0.2">
      <c r="A175" s="205" t="s">
        <v>240</v>
      </c>
      <c r="B175" s="167" t="s">
        <v>241</v>
      </c>
      <c r="C175" s="205" t="s">
        <v>242</v>
      </c>
      <c r="D175" s="205" t="s">
        <v>243</v>
      </c>
      <c r="E175" s="301" t="s">
        <v>244</v>
      </c>
      <c r="F175" s="301"/>
      <c r="G175" s="166" t="s">
        <v>245</v>
      </c>
      <c r="H175" s="169">
        <v>0.19700000000000001</v>
      </c>
      <c r="I175" s="168">
        <v>29.24</v>
      </c>
      <c r="J175" s="212">
        <f t="shared" si="17"/>
        <v>5.76</v>
      </c>
    </row>
    <row r="176" spans="1:10" ht="26.1" customHeight="1" x14ac:dyDescent="0.2">
      <c r="A176" s="206" t="s">
        <v>229</v>
      </c>
      <c r="B176" s="171" t="s">
        <v>446</v>
      </c>
      <c r="C176" s="206" t="s">
        <v>242</v>
      </c>
      <c r="D176" s="206" t="s">
        <v>447</v>
      </c>
      <c r="E176" s="300" t="s">
        <v>231</v>
      </c>
      <c r="F176" s="300"/>
      <c r="G176" s="170" t="s">
        <v>394</v>
      </c>
      <c r="H176" s="173">
        <v>1</v>
      </c>
      <c r="I176" s="172">
        <v>1.27</v>
      </c>
      <c r="J176" s="172">
        <f t="shared" si="17"/>
        <v>1.27</v>
      </c>
    </row>
    <row r="177" spans="1:10" x14ac:dyDescent="0.2">
      <c r="A177" s="207"/>
      <c r="B177" s="207"/>
      <c r="C177" s="207"/>
      <c r="D177" s="207"/>
      <c r="E177" s="207"/>
      <c r="F177" s="175"/>
      <c r="G177" s="207"/>
      <c r="H177" s="298" t="s">
        <v>275</v>
      </c>
      <c r="I177" s="298"/>
      <c r="J177" s="102">
        <f>SUM(J174:J176)</f>
        <v>11.29</v>
      </c>
    </row>
    <row r="178" spans="1:10" ht="15" thickBot="1" x14ac:dyDescent="0.25">
      <c r="A178" s="207"/>
      <c r="B178" s="207"/>
      <c r="C178" s="207"/>
      <c r="D178" s="207"/>
      <c r="E178" s="207"/>
      <c r="F178" s="175"/>
      <c r="G178" s="207"/>
      <c r="H178" s="299"/>
      <c r="I178" s="299"/>
      <c r="J178" s="175"/>
    </row>
    <row r="179" spans="1:10" ht="0.95" customHeight="1" thickTop="1" x14ac:dyDescent="0.2">
      <c r="A179" s="165"/>
      <c r="B179" s="165"/>
      <c r="C179" s="165"/>
      <c r="D179" s="165"/>
      <c r="E179" s="165"/>
      <c r="F179" s="165"/>
      <c r="G179" s="165"/>
      <c r="H179" s="165"/>
      <c r="I179" s="165"/>
      <c r="J179" s="165"/>
    </row>
    <row r="180" spans="1:10" ht="18" customHeight="1" x14ac:dyDescent="0.2">
      <c r="A180" s="203" t="s">
        <v>395</v>
      </c>
      <c r="B180" s="160" t="s">
        <v>7</v>
      </c>
      <c r="C180" s="203" t="s">
        <v>8</v>
      </c>
      <c r="D180" s="203" t="s">
        <v>9</v>
      </c>
      <c r="E180" s="302" t="s">
        <v>226</v>
      </c>
      <c r="F180" s="302"/>
      <c r="G180" s="159" t="s">
        <v>10</v>
      </c>
      <c r="H180" s="160" t="s">
        <v>11</v>
      </c>
      <c r="I180" s="160" t="s">
        <v>12</v>
      </c>
      <c r="J180" s="160" t="s">
        <v>14</v>
      </c>
    </row>
    <row r="181" spans="1:10" ht="24" customHeight="1" x14ac:dyDescent="0.2">
      <c r="A181" s="204" t="s">
        <v>227</v>
      </c>
      <c r="B181" s="162" t="s">
        <v>396</v>
      </c>
      <c r="C181" s="204" t="s">
        <v>242</v>
      </c>
      <c r="D181" s="204" t="s">
        <v>397</v>
      </c>
      <c r="E181" s="303" t="s">
        <v>244</v>
      </c>
      <c r="F181" s="303"/>
      <c r="G181" s="161" t="s">
        <v>398</v>
      </c>
      <c r="H181" s="164"/>
      <c r="I181" s="163"/>
      <c r="J181" s="163"/>
    </row>
    <row r="182" spans="1:10" ht="26.1" customHeight="1" x14ac:dyDescent="0.2">
      <c r="A182" s="205" t="s">
        <v>240</v>
      </c>
      <c r="B182" s="167" t="s">
        <v>246</v>
      </c>
      <c r="C182" s="205" t="s">
        <v>242</v>
      </c>
      <c r="D182" s="205" t="s">
        <v>247</v>
      </c>
      <c r="E182" s="301" t="s">
        <v>244</v>
      </c>
      <c r="F182" s="301"/>
      <c r="G182" s="166" t="s">
        <v>245</v>
      </c>
      <c r="H182" s="169">
        <v>0.01</v>
      </c>
      <c r="I182" s="168">
        <v>21.66</v>
      </c>
      <c r="J182" s="212">
        <f t="shared" ref="J182:J185" si="18">TRUNC(H182*I182,2)</f>
        <v>0.21</v>
      </c>
    </row>
    <row r="183" spans="1:10" ht="24" customHeight="1" x14ac:dyDescent="0.2">
      <c r="A183" s="205" t="s">
        <v>240</v>
      </c>
      <c r="B183" s="167" t="s">
        <v>241</v>
      </c>
      <c r="C183" s="205" t="s">
        <v>242</v>
      </c>
      <c r="D183" s="205" t="s">
        <v>243</v>
      </c>
      <c r="E183" s="301" t="s">
        <v>244</v>
      </c>
      <c r="F183" s="301"/>
      <c r="G183" s="166" t="s">
        <v>245</v>
      </c>
      <c r="H183" s="169">
        <v>0.01</v>
      </c>
      <c r="I183" s="168">
        <v>29.24</v>
      </c>
      <c r="J183" s="212">
        <f t="shared" si="18"/>
        <v>0.28999999999999998</v>
      </c>
    </row>
    <row r="184" spans="1:10" ht="26.1" customHeight="1" x14ac:dyDescent="0.2">
      <c r="A184" s="206" t="s">
        <v>229</v>
      </c>
      <c r="B184" s="171" t="s">
        <v>448</v>
      </c>
      <c r="C184" s="206" t="s">
        <v>242</v>
      </c>
      <c r="D184" s="206" t="s">
        <v>449</v>
      </c>
      <c r="E184" s="300" t="s">
        <v>231</v>
      </c>
      <c r="F184" s="300"/>
      <c r="G184" s="170" t="s">
        <v>394</v>
      </c>
      <c r="H184" s="173">
        <v>1</v>
      </c>
      <c r="I184" s="172">
        <v>1.19</v>
      </c>
      <c r="J184" s="172">
        <f t="shared" si="18"/>
        <v>1.19</v>
      </c>
    </row>
    <row r="185" spans="1:10" ht="26.1" customHeight="1" x14ac:dyDescent="0.2">
      <c r="A185" s="206" t="s">
        <v>229</v>
      </c>
      <c r="B185" s="171" t="s">
        <v>450</v>
      </c>
      <c r="C185" s="206" t="s">
        <v>242</v>
      </c>
      <c r="D185" s="206" t="s">
        <v>451</v>
      </c>
      <c r="E185" s="300" t="s">
        <v>231</v>
      </c>
      <c r="F185" s="300"/>
      <c r="G185" s="170" t="s">
        <v>394</v>
      </c>
      <c r="H185" s="173">
        <v>1</v>
      </c>
      <c r="I185" s="172">
        <v>0.61</v>
      </c>
      <c r="J185" s="172">
        <f t="shared" si="18"/>
        <v>0.61</v>
      </c>
    </row>
    <row r="186" spans="1:10" x14ac:dyDescent="0.2">
      <c r="A186" s="207"/>
      <c r="B186" s="207"/>
      <c r="C186" s="207"/>
      <c r="D186" s="207"/>
      <c r="E186" s="207"/>
      <c r="F186" s="175"/>
      <c r="G186" s="207"/>
      <c r="H186" s="298" t="s">
        <v>275</v>
      </c>
      <c r="I186" s="298"/>
      <c r="J186" s="102">
        <f>SUM(J182:J185)</f>
        <v>2.2999999999999998</v>
      </c>
    </row>
    <row r="187" spans="1:10" ht="15" thickBot="1" x14ac:dyDescent="0.25">
      <c r="A187" s="207"/>
      <c r="B187" s="207"/>
      <c r="C187" s="207"/>
      <c r="D187" s="207"/>
      <c r="E187" s="207"/>
      <c r="F187" s="175"/>
      <c r="G187" s="207"/>
      <c r="H187" s="299"/>
      <c r="I187" s="299"/>
      <c r="J187" s="175"/>
    </row>
    <row r="188" spans="1:10" ht="0.95" customHeight="1" thickTop="1" x14ac:dyDescent="0.2">
      <c r="A188" s="165"/>
      <c r="B188" s="165"/>
      <c r="C188" s="165"/>
      <c r="D188" s="165"/>
      <c r="E188" s="165"/>
      <c r="F188" s="165"/>
      <c r="G188" s="165"/>
      <c r="H188" s="165"/>
      <c r="I188" s="165"/>
      <c r="J188" s="165"/>
    </row>
    <row r="189" spans="1:10" ht="18" customHeight="1" x14ac:dyDescent="0.2">
      <c r="A189" s="203" t="s">
        <v>399</v>
      </c>
      <c r="B189" s="160" t="s">
        <v>7</v>
      </c>
      <c r="C189" s="203" t="s">
        <v>8</v>
      </c>
      <c r="D189" s="203" t="s">
        <v>9</v>
      </c>
      <c r="E189" s="302" t="s">
        <v>226</v>
      </c>
      <c r="F189" s="302"/>
      <c r="G189" s="159" t="s">
        <v>10</v>
      </c>
      <c r="H189" s="160" t="s">
        <v>11</v>
      </c>
      <c r="I189" s="160" t="s">
        <v>12</v>
      </c>
      <c r="J189" s="160" t="s">
        <v>14</v>
      </c>
    </row>
    <row r="190" spans="1:10" ht="39" customHeight="1" x14ac:dyDescent="0.2">
      <c r="A190" s="204" t="s">
        <v>227</v>
      </c>
      <c r="B190" s="162" t="s">
        <v>400</v>
      </c>
      <c r="C190" s="204" t="s">
        <v>242</v>
      </c>
      <c r="D190" s="204" t="s">
        <v>401</v>
      </c>
      <c r="E190" s="303" t="s">
        <v>432</v>
      </c>
      <c r="F190" s="303"/>
      <c r="G190" s="161" t="s">
        <v>394</v>
      </c>
      <c r="H190" s="164"/>
      <c r="I190" s="163"/>
      <c r="J190" s="163"/>
    </row>
    <row r="191" spans="1:10" ht="26.1" customHeight="1" x14ac:dyDescent="0.2">
      <c r="A191" s="205" t="s">
        <v>240</v>
      </c>
      <c r="B191" s="167" t="s">
        <v>246</v>
      </c>
      <c r="C191" s="205" t="s">
        <v>242</v>
      </c>
      <c r="D191" s="205" t="s">
        <v>247</v>
      </c>
      <c r="E191" s="301" t="s">
        <v>244</v>
      </c>
      <c r="F191" s="301"/>
      <c r="G191" s="166" t="s">
        <v>245</v>
      </c>
      <c r="H191" s="169">
        <v>0.20599999999999999</v>
      </c>
      <c r="I191" s="168">
        <v>21.66</v>
      </c>
      <c r="J191" s="212">
        <f t="shared" ref="J191:J193" si="19">TRUNC(H191*I191,2)</f>
        <v>4.46</v>
      </c>
    </row>
    <row r="192" spans="1:10" ht="24" customHeight="1" x14ac:dyDescent="0.2">
      <c r="A192" s="205" t="s">
        <v>240</v>
      </c>
      <c r="B192" s="167" t="s">
        <v>241</v>
      </c>
      <c r="C192" s="205" t="s">
        <v>242</v>
      </c>
      <c r="D192" s="205" t="s">
        <v>243</v>
      </c>
      <c r="E192" s="301" t="s">
        <v>244</v>
      </c>
      <c r="F192" s="301"/>
      <c r="G192" s="166" t="s">
        <v>245</v>
      </c>
      <c r="H192" s="169">
        <v>0.20599999999999999</v>
      </c>
      <c r="I192" s="168">
        <v>29.24</v>
      </c>
      <c r="J192" s="212">
        <f t="shared" si="19"/>
        <v>6.02</v>
      </c>
    </row>
    <row r="193" spans="1:10" ht="26.1" customHeight="1" x14ac:dyDescent="0.2">
      <c r="A193" s="206" t="s">
        <v>229</v>
      </c>
      <c r="B193" s="171" t="s">
        <v>452</v>
      </c>
      <c r="C193" s="206" t="s">
        <v>242</v>
      </c>
      <c r="D193" s="206" t="s">
        <v>453</v>
      </c>
      <c r="E193" s="300" t="s">
        <v>231</v>
      </c>
      <c r="F193" s="300"/>
      <c r="G193" s="170" t="s">
        <v>394</v>
      </c>
      <c r="H193" s="173">
        <v>1</v>
      </c>
      <c r="I193" s="172">
        <v>2.94</v>
      </c>
      <c r="J193" s="172">
        <f t="shared" si="19"/>
        <v>2.94</v>
      </c>
    </row>
    <row r="194" spans="1:10" x14ac:dyDescent="0.2">
      <c r="A194" s="207"/>
      <c r="B194" s="207"/>
      <c r="C194" s="207"/>
      <c r="D194" s="207"/>
      <c r="E194" s="207"/>
      <c r="F194" s="175"/>
      <c r="G194" s="207"/>
      <c r="H194" s="298" t="s">
        <v>275</v>
      </c>
      <c r="I194" s="298"/>
      <c r="J194" s="102">
        <f>SUM(J191:J193)</f>
        <v>13.42</v>
      </c>
    </row>
    <row r="195" spans="1:10" ht="15" thickBot="1" x14ac:dyDescent="0.25">
      <c r="A195" s="207"/>
      <c r="B195" s="207"/>
      <c r="C195" s="207"/>
      <c r="D195" s="207"/>
      <c r="E195" s="207"/>
      <c r="F195" s="175"/>
      <c r="G195" s="207"/>
      <c r="H195" s="299"/>
      <c r="I195" s="299"/>
      <c r="J195" s="175"/>
    </row>
    <row r="196" spans="1:10" ht="0.95" customHeight="1" thickTop="1" x14ac:dyDescent="0.2">
      <c r="A196" s="165"/>
      <c r="B196" s="165"/>
      <c r="C196" s="165"/>
      <c r="D196" s="165"/>
      <c r="E196" s="165"/>
      <c r="F196" s="165"/>
      <c r="G196" s="165"/>
      <c r="H196" s="165"/>
      <c r="I196" s="165"/>
      <c r="J196" s="165"/>
    </row>
    <row r="197" spans="1:10" ht="18" customHeight="1" x14ac:dyDescent="0.2">
      <c r="A197" s="203" t="s">
        <v>402</v>
      </c>
      <c r="B197" s="160" t="s">
        <v>7</v>
      </c>
      <c r="C197" s="203" t="s">
        <v>8</v>
      </c>
      <c r="D197" s="203" t="s">
        <v>9</v>
      </c>
      <c r="E197" s="302" t="s">
        <v>226</v>
      </c>
      <c r="F197" s="302"/>
      <c r="G197" s="159" t="s">
        <v>10</v>
      </c>
      <c r="H197" s="160" t="s">
        <v>11</v>
      </c>
      <c r="I197" s="160" t="s">
        <v>12</v>
      </c>
      <c r="J197" s="160" t="s">
        <v>14</v>
      </c>
    </row>
    <row r="198" spans="1:10" ht="26.1" customHeight="1" x14ac:dyDescent="0.2">
      <c r="A198" s="204" t="s">
        <v>227</v>
      </c>
      <c r="B198" s="162" t="s">
        <v>403</v>
      </c>
      <c r="C198" s="204" t="s">
        <v>404</v>
      </c>
      <c r="D198" s="204" t="s">
        <v>405</v>
      </c>
      <c r="E198" s="303" t="s">
        <v>454</v>
      </c>
      <c r="F198" s="303"/>
      <c r="G198" s="161" t="s">
        <v>394</v>
      </c>
      <c r="H198" s="164"/>
      <c r="I198" s="163"/>
      <c r="J198" s="163"/>
    </row>
    <row r="199" spans="1:10" ht="26.1" customHeight="1" x14ac:dyDescent="0.2">
      <c r="A199" s="205" t="s">
        <v>240</v>
      </c>
      <c r="B199" s="167" t="s">
        <v>246</v>
      </c>
      <c r="C199" s="205" t="s">
        <v>242</v>
      </c>
      <c r="D199" s="205" t="s">
        <v>247</v>
      </c>
      <c r="E199" s="301" t="s">
        <v>244</v>
      </c>
      <c r="F199" s="301"/>
      <c r="G199" s="166" t="s">
        <v>245</v>
      </c>
      <c r="H199" s="169">
        <v>0.52</v>
      </c>
      <c r="I199" s="168">
        <v>21.66</v>
      </c>
      <c r="J199" s="212">
        <f t="shared" ref="J199:J202" si="20">TRUNC(H199*I199,2)</f>
        <v>11.26</v>
      </c>
    </row>
    <row r="200" spans="1:10" ht="24" customHeight="1" x14ac:dyDescent="0.2">
      <c r="A200" s="205" t="s">
        <v>240</v>
      </c>
      <c r="B200" s="167" t="s">
        <v>241</v>
      </c>
      <c r="C200" s="205" t="s">
        <v>242</v>
      </c>
      <c r="D200" s="205" t="s">
        <v>243</v>
      </c>
      <c r="E200" s="301" t="s">
        <v>244</v>
      </c>
      <c r="F200" s="301"/>
      <c r="G200" s="166" t="s">
        <v>245</v>
      </c>
      <c r="H200" s="169">
        <v>0.52</v>
      </c>
      <c r="I200" s="168">
        <v>29.24</v>
      </c>
      <c r="J200" s="212">
        <f t="shared" si="20"/>
        <v>15.2</v>
      </c>
    </row>
    <row r="201" spans="1:10" ht="26.1" customHeight="1" x14ac:dyDescent="0.2">
      <c r="A201" s="206" t="s">
        <v>229</v>
      </c>
      <c r="B201" s="171" t="s">
        <v>455</v>
      </c>
      <c r="C201" s="206" t="s">
        <v>404</v>
      </c>
      <c r="D201" s="206" t="s">
        <v>456</v>
      </c>
      <c r="E201" s="300" t="s">
        <v>231</v>
      </c>
      <c r="F201" s="300"/>
      <c r="G201" s="170" t="s">
        <v>394</v>
      </c>
      <c r="H201" s="173">
        <v>1</v>
      </c>
      <c r="I201" s="172">
        <v>12.25</v>
      </c>
      <c r="J201" s="172">
        <f t="shared" si="20"/>
        <v>12.25</v>
      </c>
    </row>
    <row r="202" spans="1:10" ht="24" customHeight="1" x14ac:dyDescent="0.2">
      <c r="A202" s="206" t="s">
        <v>229</v>
      </c>
      <c r="B202" s="171" t="s">
        <v>457</v>
      </c>
      <c r="C202" s="206" t="s">
        <v>404</v>
      </c>
      <c r="D202" s="206" t="s">
        <v>458</v>
      </c>
      <c r="E202" s="300" t="s">
        <v>231</v>
      </c>
      <c r="F202" s="300"/>
      <c r="G202" s="170" t="s">
        <v>394</v>
      </c>
      <c r="H202" s="173">
        <v>1</v>
      </c>
      <c r="I202" s="172">
        <v>9.3699999999999992</v>
      </c>
      <c r="J202" s="172">
        <f t="shared" si="20"/>
        <v>9.3699999999999992</v>
      </c>
    </row>
    <row r="203" spans="1:10" x14ac:dyDescent="0.2">
      <c r="A203" s="207"/>
      <c r="B203" s="207"/>
      <c r="C203" s="207"/>
      <c r="D203" s="207"/>
      <c r="E203" s="207"/>
      <c r="F203" s="175"/>
      <c r="G203" s="207"/>
      <c r="H203" s="298" t="s">
        <v>275</v>
      </c>
      <c r="I203" s="298"/>
      <c r="J203" s="102">
        <f>SUM(J199:J202)</f>
        <v>48.08</v>
      </c>
    </row>
    <row r="204" spans="1:10" ht="15" thickBot="1" x14ac:dyDescent="0.25">
      <c r="A204" s="207"/>
      <c r="B204" s="207"/>
      <c r="C204" s="207"/>
      <c r="D204" s="207"/>
      <c r="E204" s="207"/>
      <c r="F204" s="175"/>
      <c r="G204" s="207"/>
      <c r="H204" s="299"/>
      <c r="I204" s="299"/>
      <c r="J204" s="175"/>
    </row>
    <row r="205" spans="1:10" ht="0.95" customHeight="1" thickTop="1" x14ac:dyDescent="0.2">
      <c r="A205" s="165"/>
      <c r="B205" s="165"/>
      <c r="C205" s="165"/>
      <c r="D205" s="165"/>
      <c r="E205" s="165"/>
      <c r="F205" s="165"/>
      <c r="G205" s="165"/>
      <c r="H205" s="165"/>
      <c r="I205" s="165"/>
      <c r="J205" s="165"/>
    </row>
    <row r="206" spans="1:10" ht="18" customHeight="1" x14ac:dyDescent="0.2">
      <c r="A206" s="203" t="s">
        <v>406</v>
      </c>
      <c r="B206" s="160" t="s">
        <v>7</v>
      </c>
      <c r="C206" s="203" t="s">
        <v>8</v>
      </c>
      <c r="D206" s="203" t="s">
        <v>9</v>
      </c>
      <c r="E206" s="302" t="s">
        <v>226</v>
      </c>
      <c r="F206" s="302"/>
      <c r="G206" s="159" t="s">
        <v>10</v>
      </c>
      <c r="H206" s="160" t="s">
        <v>11</v>
      </c>
      <c r="I206" s="160" t="s">
        <v>12</v>
      </c>
      <c r="J206" s="160" t="s">
        <v>14</v>
      </c>
    </row>
    <row r="207" spans="1:10" ht="26.1" customHeight="1" x14ac:dyDescent="0.2">
      <c r="A207" s="204" t="s">
        <v>227</v>
      </c>
      <c r="B207" s="162" t="s">
        <v>407</v>
      </c>
      <c r="C207" s="204" t="s">
        <v>18</v>
      </c>
      <c r="D207" s="204" t="s">
        <v>408</v>
      </c>
      <c r="E207" s="303" t="s">
        <v>432</v>
      </c>
      <c r="F207" s="303"/>
      <c r="G207" s="161" t="s">
        <v>409</v>
      </c>
      <c r="H207" s="164"/>
      <c r="I207" s="163"/>
      <c r="J207" s="163"/>
    </row>
    <row r="208" spans="1:10" ht="24" customHeight="1" x14ac:dyDescent="0.2">
      <c r="A208" s="205" t="s">
        <v>240</v>
      </c>
      <c r="B208" s="167" t="s">
        <v>241</v>
      </c>
      <c r="C208" s="205" t="s">
        <v>242</v>
      </c>
      <c r="D208" s="205" t="s">
        <v>243</v>
      </c>
      <c r="E208" s="301" t="s">
        <v>244</v>
      </c>
      <c r="F208" s="301"/>
      <c r="G208" s="166" t="s">
        <v>245</v>
      </c>
      <c r="H208" s="169">
        <v>0.01</v>
      </c>
      <c r="I208" s="168">
        <v>29.24</v>
      </c>
      <c r="J208" s="212">
        <f t="shared" ref="J208:J210" si="21">TRUNC(H208*I208,2)</f>
        <v>0.28999999999999998</v>
      </c>
    </row>
    <row r="209" spans="1:10" ht="26.1" customHeight="1" x14ac:dyDescent="0.2">
      <c r="A209" s="205" t="s">
        <v>240</v>
      </c>
      <c r="B209" s="167" t="s">
        <v>246</v>
      </c>
      <c r="C209" s="205" t="s">
        <v>242</v>
      </c>
      <c r="D209" s="205" t="s">
        <v>247</v>
      </c>
      <c r="E209" s="301" t="s">
        <v>244</v>
      </c>
      <c r="F209" s="301"/>
      <c r="G209" s="166" t="s">
        <v>245</v>
      </c>
      <c r="H209" s="169">
        <v>0.01</v>
      </c>
      <c r="I209" s="168">
        <v>21.66</v>
      </c>
      <c r="J209" s="212">
        <f t="shared" si="21"/>
        <v>0.21</v>
      </c>
    </row>
    <row r="210" spans="1:10" ht="26.1" customHeight="1" x14ac:dyDescent="0.2">
      <c r="A210" s="206" t="s">
        <v>229</v>
      </c>
      <c r="B210" s="171" t="s">
        <v>459</v>
      </c>
      <c r="C210" s="206" t="s">
        <v>18</v>
      </c>
      <c r="D210" s="206" t="s">
        <v>460</v>
      </c>
      <c r="E210" s="300" t="s">
        <v>231</v>
      </c>
      <c r="F210" s="300"/>
      <c r="G210" s="170" t="s">
        <v>19</v>
      </c>
      <c r="H210" s="173">
        <v>1</v>
      </c>
      <c r="I210" s="172">
        <v>2.72</v>
      </c>
      <c r="J210" s="172">
        <f t="shared" si="21"/>
        <v>2.72</v>
      </c>
    </row>
    <row r="211" spans="1:10" x14ac:dyDescent="0.2">
      <c r="A211" s="207"/>
      <c r="B211" s="207"/>
      <c r="C211" s="207"/>
      <c r="D211" s="207"/>
      <c r="E211" s="207"/>
      <c r="F211" s="175"/>
      <c r="G211" s="207"/>
      <c r="H211" s="298" t="s">
        <v>275</v>
      </c>
      <c r="I211" s="298"/>
      <c r="J211" s="102">
        <f>SUM(J207:J210)</f>
        <v>3.22</v>
      </c>
    </row>
    <row r="212" spans="1:10" ht="15" thickBot="1" x14ac:dyDescent="0.25">
      <c r="A212" s="207"/>
      <c r="B212" s="207"/>
      <c r="C212" s="207"/>
      <c r="D212" s="207"/>
      <c r="E212" s="207"/>
      <c r="F212" s="175"/>
      <c r="G212" s="207"/>
      <c r="H212" s="299"/>
      <c r="I212" s="299"/>
      <c r="J212" s="175"/>
    </row>
    <row r="213" spans="1:10" ht="0.95" customHeight="1" thickTop="1" x14ac:dyDescent="0.2">
      <c r="A213" s="165"/>
      <c r="B213" s="165"/>
      <c r="C213" s="165"/>
      <c r="D213" s="165"/>
      <c r="E213" s="165"/>
      <c r="F213" s="165"/>
      <c r="G213" s="165"/>
      <c r="H213" s="165"/>
      <c r="I213" s="165"/>
      <c r="J213" s="165"/>
    </row>
    <row r="214" spans="1:10" ht="18" customHeight="1" x14ac:dyDescent="0.2">
      <c r="A214" s="203" t="s">
        <v>410</v>
      </c>
      <c r="B214" s="160" t="s">
        <v>7</v>
      </c>
      <c r="C214" s="203" t="s">
        <v>8</v>
      </c>
      <c r="D214" s="203" t="s">
        <v>9</v>
      </c>
      <c r="E214" s="302" t="s">
        <v>226</v>
      </c>
      <c r="F214" s="302"/>
      <c r="G214" s="159" t="s">
        <v>10</v>
      </c>
      <c r="H214" s="160" t="s">
        <v>11</v>
      </c>
      <c r="I214" s="160" t="s">
        <v>12</v>
      </c>
      <c r="J214" s="160" t="s">
        <v>14</v>
      </c>
    </row>
    <row r="215" spans="1:10" ht="24" customHeight="1" x14ac:dyDescent="0.2">
      <c r="A215" s="204" t="s">
        <v>227</v>
      </c>
      <c r="B215" s="162" t="s">
        <v>411</v>
      </c>
      <c r="C215" s="204" t="s">
        <v>404</v>
      </c>
      <c r="D215" s="204" t="s">
        <v>412</v>
      </c>
      <c r="E215" s="303" t="s">
        <v>461</v>
      </c>
      <c r="F215" s="303"/>
      <c r="G215" s="161" t="s">
        <v>394</v>
      </c>
      <c r="H215" s="164"/>
      <c r="I215" s="163"/>
      <c r="J215" s="163"/>
    </row>
    <row r="216" spans="1:10" ht="26.1" customHeight="1" x14ac:dyDescent="0.2">
      <c r="A216" s="205" t="s">
        <v>240</v>
      </c>
      <c r="B216" s="167" t="s">
        <v>246</v>
      </c>
      <c r="C216" s="205" t="s">
        <v>242</v>
      </c>
      <c r="D216" s="205" t="s">
        <v>247</v>
      </c>
      <c r="E216" s="301" t="s">
        <v>244</v>
      </c>
      <c r="F216" s="301"/>
      <c r="G216" s="166" t="s">
        <v>245</v>
      </c>
      <c r="H216" s="169">
        <v>0.63800000000000001</v>
      </c>
      <c r="I216" s="168">
        <v>21.66</v>
      </c>
      <c r="J216" s="212">
        <f t="shared" ref="J216:J218" si="22">TRUNC(H216*I216,2)</f>
        <v>13.81</v>
      </c>
    </row>
    <row r="217" spans="1:10" ht="24" customHeight="1" x14ac:dyDescent="0.2">
      <c r="A217" s="205" t="s">
        <v>240</v>
      </c>
      <c r="B217" s="167" t="s">
        <v>241</v>
      </c>
      <c r="C217" s="205" t="s">
        <v>242</v>
      </c>
      <c r="D217" s="205" t="s">
        <v>243</v>
      </c>
      <c r="E217" s="301" t="s">
        <v>244</v>
      </c>
      <c r="F217" s="301"/>
      <c r="G217" s="166" t="s">
        <v>245</v>
      </c>
      <c r="H217" s="169">
        <v>0.63800000000000001</v>
      </c>
      <c r="I217" s="168">
        <v>29.24</v>
      </c>
      <c r="J217" s="212">
        <f t="shared" si="22"/>
        <v>18.649999999999999</v>
      </c>
    </row>
    <row r="218" spans="1:10" ht="24" customHeight="1" x14ac:dyDescent="0.2">
      <c r="A218" s="206" t="s">
        <v>229</v>
      </c>
      <c r="B218" s="171" t="s">
        <v>462</v>
      </c>
      <c r="C218" s="206" t="s">
        <v>404</v>
      </c>
      <c r="D218" s="206" t="s">
        <v>463</v>
      </c>
      <c r="E218" s="300" t="s">
        <v>231</v>
      </c>
      <c r="F218" s="300"/>
      <c r="G218" s="170" t="s">
        <v>394</v>
      </c>
      <c r="H218" s="173">
        <v>1</v>
      </c>
      <c r="I218" s="172">
        <v>5.58</v>
      </c>
      <c r="J218" s="172">
        <f t="shared" si="22"/>
        <v>5.58</v>
      </c>
    </row>
    <row r="219" spans="1:10" x14ac:dyDescent="0.2">
      <c r="A219" s="207"/>
      <c r="B219" s="207"/>
      <c r="C219" s="207"/>
      <c r="D219" s="207"/>
      <c r="E219" s="207"/>
      <c r="F219" s="175"/>
      <c r="G219" s="207"/>
      <c r="H219" s="298" t="s">
        <v>275</v>
      </c>
      <c r="I219" s="298"/>
      <c r="J219" s="102">
        <f>SUM(J215:J218)</f>
        <v>38.04</v>
      </c>
    </row>
    <row r="220" spans="1:10" ht="15" thickBot="1" x14ac:dyDescent="0.25">
      <c r="A220" s="207"/>
      <c r="B220" s="207"/>
      <c r="C220" s="207"/>
      <c r="D220" s="207"/>
      <c r="E220" s="207"/>
      <c r="F220" s="175"/>
      <c r="G220" s="207"/>
      <c r="H220" s="299"/>
      <c r="I220" s="299"/>
      <c r="J220" s="175"/>
    </row>
    <row r="221" spans="1:10" ht="0.95" customHeight="1" thickTop="1" x14ac:dyDescent="0.2">
      <c r="A221" s="165"/>
      <c r="B221" s="165"/>
      <c r="C221" s="165"/>
      <c r="D221" s="165"/>
      <c r="E221" s="165"/>
      <c r="F221" s="165"/>
      <c r="G221" s="165"/>
      <c r="H221" s="165"/>
      <c r="I221" s="165"/>
      <c r="J221" s="165"/>
    </row>
    <row r="222" spans="1:10" ht="18" customHeight="1" x14ac:dyDescent="0.2">
      <c r="A222" s="203" t="s">
        <v>413</v>
      </c>
      <c r="B222" s="160" t="s">
        <v>7</v>
      </c>
      <c r="C222" s="203" t="s">
        <v>8</v>
      </c>
      <c r="D222" s="203" t="s">
        <v>9</v>
      </c>
      <c r="E222" s="302" t="s">
        <v>226</v>
      </c>
      <c r="F222" s="302"/>
      <c r="G222" s="159" t="s">
        <v>10</v>
      </c>
      <c r="H222" s="160" t="s">
        <v>11</v>
      </c>
      <c r="I222" s="160" t="s">
        <v>12</v>
      </c>
      <c r="J222" s="160" t="s">
        <v>14</v>
      </c>
    </row>
    <row r="223" spans="1:10" ht="24" customHeight="1" x14ac:dyDescent="0.2">
      <c r="A223" s="204" t="s">
        <v>227</v>
      </c>
      <c r="B223" s="162" t="s">
        <v>414</v>
      </c>
      <c r="C223" s="204" t="s">
        <v>404</v>
      </c>
      <c r="D223" s="204" t="s">
        <v>415</v>
      </c>
      <c r="E223" s="303" t="s">
        <v>461</v>
      </c>
      <c r="F223" s="303"/>
      <c r="G223" s="161" t="s">
        <v>373</v>
      </c>
      <c r="H223" s="164"/>
      <c r="I223" s="163"/>
      <c r="J223" s="163"/>
    </row>
    <row r="224" spans="1:10" ht="26.1" customHeight="1" x14ac:dyDescent="0.2">
      <c r="A224" s="205" t="s">
        <v>240</v>
      </c>
      <c r="B224" s="167" t="s">
        <v>246</v>
      </c>
      <c r="C224" s="205" t="s">
        <v>242</v>
      </c>
      <c r="D224" s="205" t="s">
        <v>247</v>
      </c>
      <c r="E224" s="301" t="s">
        <v>244</v>
      </c>
      <c r="F224" s="301"/>
      <c r="G224" s="166" t="s">
        <v>245</v>
      </c>
      <c r="H224" s="169">
        <v>0.30499999999999999</v>
      </c>
      <c r="I224" s="168">
        <v>21.66</v>
      </c>
      <c r="J224" s="212">
        <f t="shared" ref="J224:J226" si="23">TRUNC(H224*I224,2)</f>
        <v>6.6</v>
      </c>
    </row>
    <row r="225" spans="1:10" ht="24" customHeight="1" x14ac:dyDescent="0.2">
      <c r="A225" s="205" t="s">
        <v>240</v>
      </c>
      <c r="B225" s="167" t="s">
        <v>241</v>
      </c>
      <c r="C225" s="205" t="s">
        <v>242</v>
      </c>
      <c r="D225" s="205" t="s">
        <v>243</v>
      </c>
      <c r="E225" s="301" t="s">
        <v>244</v>
      </c>
      <c r="F225" s="301"/>
      <c r="G225" s="166" t="s">
        <v>245</v>
      </c>
      <c r="H225" s="169">
        <v>0.30499999999999999</v>
      </c>
      <c r="I225" s="168">
        <v>29.24</v>
      </c>
      <c r="J225" s="212">
        <f t="shared" si="23"/>
        <v>8.91</v>
      </c>
    </row>
    <row r="226" spans="1:10" ht="24" customHeight="1" x14ac:dyDescent="0.2">
      <c r="A226" s="206" t="s">
        <v>229</v>
      </c>
      <c r="B226" s="171" t="s">
        <v>464</v>
      </c>
      <c r="C226" s="206" t="s">
        <v>404</v>
      </c>
      <c r="D226" s="206" t="s">
        <v>465</v>
      </c>
      <c r="E226" s="300" t="s">
        <v>231</v>
      </c>
      <c r="F226" s="300"/>
      <c r="G226" s="170" t="s">
        <v>373</v>
      </c>
      <c r="H226" s="173">
        <v>1</v>
      </c>
      <c r="I226" s="172">
        <v>19.100000000000001</v>
      </c>
      <c r="J226" s="172">
        <f t="shared" si="23"/>
        <v>19.100000000000001</v>
      </c>
    </row>
    <row r="227" spans="1:10" x14ac:dyDescent="0.2">
      <c r="A227" s="207"/>
      <c r="B227" s="207"/>
      <c r="C227" s="207"/>
      <c r="D227" s="207"/>
      <c r="E227" s="207"/>
      <c r="F227" s="175"/>
      <c r="G227" s="207"/>
      <c r="H227" s="298" t="s">
        <v>275</v>
      </c>
      <c r="I227" s="298"/>
      <c r="J227" s="102">
        <f>SUM(J223:J226)</f>
        <v>34.61</v>
      </c>
    </row>
    <row r="228" spans="1:10" ht="15" thickBot="1" x14ac:dyDescent="0.25">
      <c r="A228" s="207"/>
      <c r="B228" s="207"/>
      <c r="C228" s="207"/>
      <c r="D228" s="207"/>
      <c r="E228" s="207"/>
      <c r="F228" s="175"/>
      <c r="G228" s="207"/>
      <c r="H228" s="299"/>
      <c r="I228" s="299"/>
      <c r="J228" s="175"/>
    </row>
    <row r="229" spans="1:10" ht="0.95" customHeight="1" thickTop="1" x14ac:dyDescent="0.2">
      <c r="A229" s="165"/>
      <c r="B229" s="165"/>
      <c r="C229" s="165"/>
      <c r="D229" s="165"/>
      <c r="E229" s="165"/>
      <c r="F229" s="165"/>
      <c r="G229" s="165"/>
      <c r="H229" s="165"/>
      <c r="I229" s="165"/>
      <c r="J229" s="165"/>
    </row>
    <row r="230" spans="1:10" ht="18" customHeight="1" x14ac:dyDescent="0.2">
      <c r="A230" s="203" t="s">
        <v>416</v>
      </c>
      <c r="B230" s="160" t="s">
        <v>7</v>
      </c>
      <c r="C230" s="203" t="s">
        <v>8</v>
      </c>
      <c r="D230" s="203" t="s">
        <v>9</v>
      </c>
      <c r="E230" s="302" t="s">
        <v>226</v>
      </c>
      <c r="F230" s="302"/>
      <c r="G230" s="159" t="s">
        <v>10</v>
      </c>
      <c r="H230" s="160" t="s">
        <v>11</v>
      </c>
      <c r="I230" s="160" t="s">
        <v>12</v>
      </c>
      <c r="J230" s="160" t="s">
        <v>14</v>
      </c>
    </row>
    <row r="231" spans="1:10" ht="39" customHeight="1" x14ac:dyDescent="0.2">
      <c r="A231" s="204" t="s">
        <v>227</v>
      </c>
      <c r="B231" s="162" t="s">
        <v>417</v>
      </c>
      <c r="C231" s="204" t="s">
        <v>18</v>
      </c>
      <c r="D231" s="204" t="s">
        <v>418</v>
      </c>
      <c r="E231" s="303" t="s">
        <v>432</v>
      </c>
      <c r="F231" s="303"/>
      <c r="G231" s="161" t="s">
        <v>373</v>
      </c>
      <c r="H231" s="164"/>
      <c r="I231" s="163"/>
      <c r="J231" s="163"/>
    </row>
    <row r="232" spans="1:10" ht="24" customHeight="1" x14ac:dyDescent="0.2">
      <c r="A232" s="205" t="s">
        <v>240</v>
      </c>
      <c r="B232" s="167" t="s">
        <v>241</v>
      </c>
      <c r="C232" s="205" t="s">
        <v>242</v>
      </c>
      <c r="D232" s="205" t="s">
        <v>243</v>
      </c>
      <c r="E232" s="301" t="s">
        <v>244</v>
      </c>
      <c r="F232" s="301"/>
      <c r="G232" s="166" t="s">
        <v>245</v>
      </c>
      <c r="H232" s="169">
        <v>0.65369999999999995</v>
      </c>
      <c r="I232" s="168">
        <v>29.24</v>
      </c>
      <c r="J232" s="212">
        <f t="shared" ref="J232:J235" si="24">TRUNC(H232*I232,2)</f>
        <v>19.11</v>
      </c>
    </row>
    <row r="233" spans="1:10" ht="26.1" customHeight="1" x14ac:dyDescent="0.2">
      <c r="A233" s="205" t="s">
        <v>240</v>
      </c>
      <c r="B233" s="167" t="s">
        <v>246</v>
      </c>
      <c r="C233" s="205" t="s">
        <v>242</v>
      </c>
      <c r="D233" s="205" t="s">
        <v>247</v>
      </c>
      <c r="E233" s="301" t="s">
        <v>244</v>
      </c>
      <c r="F233" s="301"/>
      <c r="G233" s="166" t="s">
        <v>245</v>
      </c>
      <c r="H233" s="169">
        <v>0.14860000000000001</v>
      </c>
      <c r="I233" s="168">
        <v>21.66</v>
      </c>
      <c r="J233" s="212">
        <f t="shared" si="24"/>
        <v>3.21</v>
      </c>
    </row>
    <row r="234" spans="1:10" ht="39" customHeight="1" x14ac:dyDescent="0.2">
      <c r="A234" s="206" t="s">
        <v>229</v>
      </c>
      <c r="B234" s="171" t="s">
        <v>466</v>
      </c>
      <c r="C234" s="206" t="s">
        <v>242</v>
      </c>
      <c r="D234" s="206" t="s">
        <v>467</v>
      </c>
      <c r="E234" s="300" t="s">
        <v>231</v>
      </c>
      <c r="F234" s="300"/>
      <c r="G234" s="170" t="s">
        <v>394</v>
      </c>
      <c r="H234" s="173">
        <v>2</v>
      </c>
      <c r="I234" s="172">
        <v>0.63</v>
      </c>
      <c r="J234" s="172">
        <f t="shared" si="24"/>
        <v>1.26</v>
      </c>
    </row>
    <row r="235" spans="1:10" ht="26.1" customHeight="1" x14ac:dyDescent="0.2">
      <c r="A235" s="206" t="s">
        <v>229</v>
      </c>
      <c r="B235" s="171" t="s">
        <v>468</v>
      </c>
      <c r="C235" s="206" t="s">
        <v>242</v>
      </c>
      <c r="D235" s="206" t="s">
        <v>469</v>
      </c>
      <c r="E235" s="300" t="s">
        <v>231</v>
      </c>
      <c r="F235" s="300"/>
      <c r="G235" s="170" t="s">
        <v>394</v>
      </c>
      <c r="H235" s="173">
        <v>1</v>
      </c>
      <c r="I235" s="172">
        <v>0.83</v>
      </c>
      <c r="J235" s="172">
        <f t="shared" si="24"/>
        <v>0.83</v>
      </c>
    </row>
    <row r="236" spans="1:10" x14ac:dyDescent="0.2">
      <c r="A236" s="207"/>
      <c r="B236" s="207"/>
      <c r="C236" s="207"/>
      <c r="D236" s="207"/>
      <c r="E236" s="207"/>
      <c r="F236" s="175"/>
      <c r="G236" s="207"/>
      <c r="H236" s="298" t="s">
        <v>275</v>
      </c>
      <c r="I236" s="298"/>
      <c r="J236" s="102">
        <f>SUM(J232:J235)</f>
        <v>24.41</v>
      </c>
    </row>
    <row r="237" spans="1:10" ht="15" thickBot="1" x14ac:dyDescent="0.25">
      <c r="A237" s="207"/>
      <c r="B237" s="207"/>
      <c r="C237" s="207"/>
      <c r="D237" s="207"/>
      <c r="E237" s="207"/>
      <c r="F237" s="175"/>
      <c r="G237" s="207"/>
      <c r="H237" s="299"/>
      <c r="I237" s="299"/>
      <c r="J237" s="175"/>
    </row>
    <row r="238" spans="1:10" ht="0.95" customHeight="1" thickTop="1" x14ac:dyDescent="0.2">
      <c r="A238" s="165"/>
      <c r="B238" s="165"/>
      <c r="C238" s="165"/>
      <c r="D238" s="165"/>
      <c r="E238" s="165"/>
      <c r="F238" s="165"/>
      <c r="G238" s="165"/>
      <c r="H238" s="165"/>
      <c r="I238" s="165"/>
      <c r="J238" s="165"/>
    </row>
    <row r="239" spans="1:10" ht="18" customHeight="1" x14ac:dyDescent="0.2">
      <c r="A239" s="203" t="s">
        <v>419</v>
      </c>
      <c r="B239" s="160" t="s">
        <v>7</v>
      </c>
      <c r="C239" s="203" t="s">
        <v>8</v>
      </c>
      <c r="D239" s="203" t="s">
        <v>9</v>
      </c>
      <c r="E239" s="302" t="s">
        <v>226</v>
      </c>
      <c r="F239" s="302"/>
      <c r="G239" s="159" t="s">
        <v>10</v>
      </c>
      <c r="H239" s="160" t="s">
        <v>11</v>
      </c>
      <c r="I239" s="160" t="s">
        <v>12</v>
      </c>
      <c r="J239" s="160" t="s">
        <v>14</v>
      </c>
    </row>
    <row r="240" spans="1:10" ht="39" customHeight="1" x14ac:dyDescent="0.2">
      <c r="A240" s="204" t="s">
        <v>227</v>
      </c>
      <c r="B240" s="162" t="s">
        <v>420</v>
      </c>
      <c r="C240" s="204" t="s">
        <v>242</v>
      </c>
      <c r="D240" s="204" t="s">
        <v>421</v>
      </c>
      <c r="E240" s="303" t="s">
        <v>432</v>
      </c>
      <c r="F240" s="303"/>
      <c r="G240" s="161" t="s">
        <v>373</v>
      </c>
      <c r="H240" s="164"/>
      <c r="I240" s="163"/>
      <c r="J240" s="163"/>
    </row>
    <row r="241" spans="1:10" ht="26.1" customHeight="1" x14ac:dyDescent="0.2">
      <c r="A241" s="205" t="s">
        <v>240</v>
      </c>
      <c r="B241" s="167" t="s">
        <v>246</v>
      </c>
      <c r="C241" s="205" t="s">
        <v>242</v>
      </c>
      <c r="D241" s="205" t="s">
        <v>247</v>
      </c>
      <c r="E241" s="301" t="s">
        <v>244</v>
      </c>
      <c r="F241" s="301"/>
      <c r="G241" s="166" t="s">
        <v>245</v>
      </c>
      <c r="H241" s="169">
        <v>2.9000000000000001E-2</v>
      </c>
      <c r="I241" s="168">
        <v>21.66</v>
      </c>
      <c r="J241" s="212">
        <f t="shared" ref="J241:J244" si="25">TRUNC(H241*I241,2)</f>
        <v>0.62</v>
      </c>
    </row>
    <row r="242" spans="1:10" ht="24" customHeight="1" x14ac:dyDescent="0.2">
      <c r="A242" s="205" t="s">
        <v>240</v>
      </c>
      <c r="B242" s="167" t="s">
        <v>241</v>
      </c>
      <c r="C242" s="205" t="s">
        <v>242</v>
      </c>
      <c r="D242" s="205" t="s">
        <v>243</v>
      </c>
      <c r="E242" s="301" t="s">
        <v>244</v>
      </c>
      <c r="F242" s="301"/>
      <c r="G242" s="166" t="s">
        <v>245</v>
      </c>
      <c r="H242" s="169">
        <v>2.9000000000000001E-2</v>
      </c>
      <c r="I242" s="168">
        <v>29.24</v>
      </c>
      <c r="J242" s="212">
        <f t="shared" si="25"/>
        <v>0.84</v>
      </c>
    </row>
    <row r="243" spans="1:10" ht="39" customHeight="1" x14ac:dyDescent="0.2">
      <c r="A243" s="206" t="s">
        <v>229</v>
      </c>
      <c r="B243" s="171" t="s">
        <v>470</v>
      </c>
      <c r="C243" s="206" t="s">
        <v>242</v>
      </c>
      <c r="D243" s="206" t="s">
        <v>471</v>
      </c>
      <c r="E243" s="300" t="s">
        <v>231</v>
      </c>
      <c r="F243" s="300"/>
      <c r="G243" s="170" t="s">
        <v>373</v>
      </c>
      <c r="H243" s="173">
        <v>1.2434000000000001</v>
      </c>
      <c r="I243" s="172">
        <v>1.99</v>
      </c>
      <c r="J243" s="172">
        <f t="shared" si="25"/>
        <v>2.4700000000000002</v>
      </c>
    </row>
    <row r="244" spans="1:10" ht="26.1" customHeight="1" x14ac:dyDescent="0.2">
      <c r="A244" s="206" t="s">
        <v>229</v>
      </c>
      <c r="B244" s="171" t="s">
        <v>472</v>
      </c>
      <c r="C244" s="206" t="s">
        <v>242</v>
      </c>
      <c r="D244" s="206" t="s">
        <v>473</v>
      </c>
      <c r="E244" s="300" t="s">
        <v>231</v>
      </c>
      <c r="F244" s="300"/>
      <c r="G244" s="170" t="s">
        <v>394</v>
      </c>
      <c r="H244" s="173">
        <v>9.4000000000000004E-3</v>
      </c>
      <c r="I244" s="172">
        <v>4.12</v>
      </c>
      <c r="J244" s="172">
        <f t="shared" si="25"/>
        <v>0.03</v>
      </c>
    </row>
    <row r="245" spans="1:10" x14ac:dyDescent="0.2">
      <c r="A245" s="207"/>
      <c r="B245" s="207"/>
      <c r="C245" s="207"/>
      <c r="D245" s="207"/>
      <c r="E245" s="207"/>
      <c r="F245" s="175"/>
      <c r="G245" s="207"/>
      <c r="H245" s="298" t="s">
        <v>275</v>
      </c>
      <c r="I245" s="298"/>
      <c r="J245" s="102">
        <f>SUM(J241:J244)</f>
        <v>3.96</v>
      </c>
    </row>
    <row r="246" spans="1:10" ht="15" thickBot="1" x14ac:dyDescent="0.25">
      <c r="A246" s="207"/>
      <c r="B246" s="207"/>
      <c r="C246" s="207"/>
      <c r="D246" s="207"/>
      <c r="E246" s="207"/>
      <c r="F246" s="175"/>
      <c r="G246" s="207"/>
      <c r="H246" s="299"/>
      <c r="I246" s="299"/>
      <c r="J246" s="175"/>
    </row>
    <row r="247" spans="1:10" ht="0.95" customHeight="1" thickTop="1" x14ac:dyDescent="0.2">
      <c r="A247" s="165"/>
      <c r="B247" s="165"/>
      <c r="C247" s="165"/>
      <c r="D247" s="165"/>
      <c r="E247" s="165"/>
      <c r="F247" s="165"/>
      <c r="G247" s="165"/>
      <c r="H247" s="165"/>
      <c r="I247" s="165"/>
      <c r="J247" s="165"/>
    </row>
    <row r="248" spans="1:10" ht="18" customHeight="1" x14ac:dyDescent="0.2">
      <c r="A248" s="203" t="s">
        <v>422</v>
      </c>
      <c r="B248" s="160" t="s">
        <v>7</v>
      </c>
      <c r="C248" s="203" t="s">
        <v>8</v>
      </c>
      <c r="D248" s="203" t="s">
        <v>9</v>
      </c>
      <c r="E248" s="302" t="s">
        <v>226</v>
      </c>
      <c r="F248" s="302"/>
      <c r="G248" s="159" t="s">
        <v>10</v>
      </c>
      <c r="H248" s="160" t="s">
        <v>11</v>
      </c>
      <c r="I248" s="160" t="s">
        <v>12</v>
      </c>
      <c r="J248" s="160" t="s">
        <v>14</v>
      </c>
    </row>
    <row r="249" spans="1:10" ht="26.1" customHeight="1" x14ac:dyDescent="0.2">
      <c r="A249" s="204" t="s">
        <v>227</v>
      </c>
      <c r="B249" s="162" t="s">
        <v>423</v>
      </c>
      <c r="C249" s="204" t="s">
        <v>404</v>
      </c>
      <c r="D249" s="204" t="s">
        <v>424</v>
      </c>
      <c r="E249" s="303" t="s">
        <v>454</v>
      </c>
      <c r="F249" s="303"/>
      <c r="G249" s="161" t="s">
        <v>373</v>
      </c>
      <c r="H249" s="164"/>
      <c r="I249" s="163"/>
      <c r="J249" s="163"/>
    </row>
    <row r="250" spans="1:10" ht="26.1" customHeight="1" x14ac:dyDescent="0.2">
      <c r="A250" s="205" t="s">
        <v>240</v>
      </c>
      <c r="B250" s="167" t="s">
        <v>246</v>
      </c>
      <c r="C250" s="205" t="s">
        <v>242</v>
      </c>
      <c r="D250" s="205" t="s">
        <v>247</v>
      </c>
      <c r="E250" s="301" t="s">
        <v>244</v>
      </c>
      <c r="F250" s="301"/>
      <c r="G250" s="166" t="s">
        <v>245</v>
      </c>
      <c r="H250" s="169">
        <v>0.1</v>
      </c>
      <c r="I250" s="168">
        <v>21.66</v>
      </c>
      <c r="J250" s="212">
        <f t="shared" ref="J250:J253" si="26">TRUNC(H250*I250,2)</f>
        <v>2.16</v>
      </c>
    </row>
    <row r="251" spans="1:10" ht="24" customHeight="1" x14ac:dyDescent="0.2">
      <c r="A251" s="205" t="s">
        <v>240</v>
      </c>
      <c r="B251" s="167" t="s">
        <v>241</v>
      </c>
      <c r="C251" s="205" t="s">
        <v>242</v>
      </c>
      <c r="D251" s="205" t="s">
        <v>243</v>
      </c>
      <c r="E251" s="301" t="s">
        <v>244</v>
      </c>
      <c r="F251" s="301"/>
      <c r="G251" s="166" t="s">
        <v>245</v>
      </c>
      <c r="H251" s="169">
        <v>0.1</v>
      </c>
      <c r="I251" s="168">
        <v>29.24</v>
      </c>
      <c r="J251" s="212">
        <f t="shared" si="26"/>
        <v>2.92</v>
      </c>
    </row>
    <row r="252" spans="1:10" ht="26.1" customHeight="1" x14ac:dyDescent="0.2">
      <c r="A252" s="206" t="s">
        <v>229</v>
      </c>
      <c r="B252" s="171" t="s">
        <v>474</v>
      </c>
      <c r="C252" s="206" t="s">
        <v>404</v>
      </c>
      <c r="D252" s="206" t="s">
        <v>475</v>
      </c>
      <c r="E252" s="300" t="s">
        <v>231</v>
      </c>
      <c r="F252" s="300"/>
      <c r="G252" s="170" t="s">
        <v>373</v>
      </c>
      <c r="H252" s="173">
        <v>1.02</v>
      </c>
      <c r="I252" s="172">
        <v>4.6100000000000003</v>
      </c>
      <c r="J252" s="172">
        <f t="shared" si="26"/>
        <v>4.7</v>
      </c>
    </row>
    <row r="253" spans="1:10" ht="26.1" customHeight="1" x14ac:dyDescent="0.2">
      <c r="A253" s="206" t="s">
        <v>229</v>
      </c>
      <c r="B253" s="171" t="s">
        <v>476</v>
      </c>
      <c r="C253" s="206" t="s">
        <v>404</v>
      </c>
      <c r="D253" s="206" t="s">
        <v>477</v>
      </c>
      <c r="E253" s="300" t="s">
        <v>231</v>
      </c>
      <c r="F253" s="300"/>
      <c r="G253" s="170" t="s">
        <v>373</v>
      </c>
      <c r="H253" s="173">
        <v>1.02</v>
      </c>
      <c r="I253" s="172">
        <v>4.6500000000000004</v>
      </c>
      <c r="J253" s="172">
        <f t="shared" si="26"/>
        <v>4.74</v>
      </c>
    </row>
    <row r="254" spans="1:10" x14ac:dyDescent="0.2">
      <c r="A254" s="207"/>
      <c r="B254" s="207"/>
      <c r="C254" s="207"/>
      <c r="D254" s="207"/>
      <c r="E254" s="207"/>
      <c r="F254" s="175"/>
      <c r="G254" s="207"/>
      <c r="H254" s="298" t="s">
        <v>275</v>
      </c>
      <c r="I254" s="298"/>
      <c r="J254" s="102">
        <f>SUM(J250:J253)</f>
        <v>14.520000000000001</v>
      </c>
    </row>
    <row r="255" spans="1:10" ht="15" thickBot="1" x14ac:dyDescent="0.25">
      <c r="A255" s="207"/>
      <c r="B255" s="207"/>
      <c r="C255" s="207"/>
      <c r="D255" s="207"/>
      <c r="E255" s="207"/>
      <c r="F255" s="175"/>
      <c r="G255" s="207"/>
      <c r="H255" s="299"/>
      <c r="I255" s="299"/>
      <c r="J255" s="175"/>
    </row>
    <row r="256" spans="1:10" ht="0.95" customHeight="1" thickTop="1" x14ac:dyDescent="0.2">
      <c r="A256" s="165"/>
      <c r="B256" s="165"/>
      <c r="C256" s="165"/>
      <c r="D256" s="165"/>
      <c r="E256" s="165"/>
      <c r="F256" s="165"/>
      <c r="G256" s="165"/>
      <c r="H256" s="165"/>
      <c r="I256" s="165"/>
      <c r="J256" s="165"/>
    </row>
    <row r="257" spans="1:10" ht="18" customHeight="1" x14ac:dyDescent="0.2">
      <c r="A257" s="203" t="s">
        <v>425</v>
      </c>
      <c r="B257" s="160" t="s">
        <v>7</v>
      </c>
      <c r="C257" s="203" t="s">
        <v>8</v>
      </c>
      <c r="D257" s="203" t="s">
        <v>9</v>
      </c>
      <c r="E257" s="302" t="s">
        <v>226</v>
      </c>
      <c r="F257" s="302"/>
      <c r="G257" s="159" t="s">
        <v>10</v>
      </c>
      <c r="H257" s="160" t="s">
        <v>11</v>
      </c>
      <c r="I257" s="160" t="s">
        <v>12</v>
      </c>
      <c r="J257" s="160" t="s">
        <v>14</v>
      </c>
    </row>
    <row r="258" spans="1:10" ht="26.1" customHeight="1" x14ac:dyDescent="0.2">
      <c r="A258" s="204" t="s">
        <v>227</v>
      </c>
      <c r="B258" s="162" t="s">
        <v>426</v>
      </c>
      <c r="C258" s="204" t="s">
        <v>18</v>
      </c>
      <c r="D258" s="204" t="s">
        <v>427</v>
      </c>
      <c r="E258" s="303" t="s">
        <v>432</v>
      </c>
      <c r="F258" s="303"/>
      <c r="G258" s="161" t="s">
        <v>373</v>
      </c>
      <c r="H258" s="164"/>
      <c r="I258" s="163"/>
      <c r="J258" s="163"/>
    </row>
    <row r="259" spans="1:10" ht="26.1" customHeight="1" x14ac:dyDescent="0.2">
      <c r="A259" s="205" t="s">
        <v>240</v>
      </c>
      <c r="B259" s="167" t="s">
        <v>246</v>
      </c>
      <c r="C259" s="205" t="s">
        <v>242</v>
      </c>
      <c r="D259" s="205" t="s">
        <v>247</v>
      </c>
      <c r="E259" s="301" t="s">
        <v>244</v>
      </c>
      <c r="F259" s="301"/>
      <c r="G259" s="166" t="s">
        <v>245</v>
      </c>
      <c r="H259" s="169">
        <v>2.9000000000000001E-2</v>
      </c>
      <c r="I259" s="168">
        <v>21.66</v>
      </c>
      <c r="J259" s="212">
        <f t="shared" ref="J259:J260" si="27">TRUNC(H259*I259,2)</f>
        <v>0.62</v>
      </c>
    </row>
    <row r="260" spans="1:10" ht="24" customHeight="1" x14ac:dyDescent="0.2">
      <c r="A260" s="205" t="s">
        <v>240</v>
      </c>
      <c r="B260" s="167" t="s">
        <v>241</v>
      </c>
      <c r="C260" s="205" t="s">
        <v>242</v>
      </c>
      <c r="D260" s="205" t="s">
        <v>243</v>
      </c>
      <c r="E260" s="301" t="s">
        <v>244</v>
      </c>
      <c r="F260" s="301"/>
      <c r="G260" s="166" t="s">
        <v>245</v>
      </c>
      <c r="H260" s="169">
        <v>2.9000000000000001E-2</v>
      </c>
      <c r="I260" s="168">
        <v>29.24</v>
      </c>
      <c r="J260" s="212">
        <f t="shared" si="27"/>
        <v>0.84</v>
      </c>
    </row>
    <row r="261" spans="1:10" x14ac:dyDescent="0.2">
      <c r="A261" s="207"/>
      <c r="B261" s="207"/>
      <c r="C261" s="207"/>
      <c r="D261" s="207"/>
      <c r="E261" s="207"/>
      <c r="F261" s="175"/>
      <c r="G261" s="207"/>
      <c r="H261" s="298" t="s">
        <v>275</v>
      </c>
      <c r="I261" s="298"/>
      <c r="J261" s="102">
        <f>SUM(J259:J260)</f>
        <v>1.46</v>
      </c>
    </row>
    <row r="262" spans="1:10" ht="15" thickBot="1" x14ac:dyDescent="0.25">
      <c r="A262" s="207"/>
      <c r="B262" s="207"/>
      <c r="C262" s="207"/>
      <c r="D262" s="207"/>
      <c r="E262" s="207"/>
      <c r="F262" s="175"/>
      <c r="G262" s="207"/>
      <c r="H262" s="299"/>
      <c r="I262" s="299"/>
      <c r="J262" s="175"/>
    </row>
    <row r="263" spans="1:10" ht="0.95" customHeight="1" thickTop="1" x14ac:dyDescent="0.2">
      <c r="A263" s="165"/>
      <c r="B263" s="165"/>
      <c r="C263" s="165"/>
      <c r="D263" s="165"/>
      <c r="E263" s="165"/>
      <c r="F263" s="165"/>
      <c r="G263" s="165"/>
      <c r="H263" s="165"/>
      <c r="I263" s="165"/>
      <c r="J263" s="165"/>
    </row>
    <row r="264" spans="1:10" ht="18" customHeight="1" x14ac:dyDescent="0.2">
      <c r="A264" s="203" t="s">
        <v>429</v>
      </c>
      <c r="B264" s="160" t="s">
        <v>7</v>
      </c>
      <c r="C264" s="203" t="s">
        <v>8</v>
      </c>
      <c r="D264" s="203" t="s">
        <v>9</v>
      </c>
      <c r="E264" s="302" t="s">
        <v>226</v>
      </c>
      <c r="F264" s="302"/>
      <c r="G264" s="159" t="s">
        <v>10</v>
      </c>
      <c r="H264" s="160" t="s">
        <v>11</v>
      </c>
      <c r="I264" s="160" t="s">
        <v>12</v>
      </c>
      <c r="J264" s="160" t="s">
        <v>14</v>
      </c>
    </row>
    <row r="265" spans="1:10" ht="26.1" customHeight="1" x14ac:dyDescent="0.2">
      <c r="A265" s="204" t="s">
        <v>227</v>
      </c>
      <c r="B265" s="162" t="s">
        <v>45</v>
      </c>
      <c r="C265" s="204" t="s">
        <v>18</v>
      </c>
      <c r="D265" s="204" t="s">
        <v>46</v>
      </c>
      <c r="E265" s="303" t="s">
        <v>228</v>
      </c>
      <c r="F265" s="303"/>
      <c r="G265" s="161" t="s">
        <v>19</v>
      </c>
      <c r="H265" s="164"/>
      <c r="I265" s="163"/>
      <c r="J265" s="163"/>
    </row>
    <row r="266" spans="1:10" ht="26.1" customHeight="1" x14ac:dyDescent="0.2">
      <c r="A266" s="205" t="s">
        <v>240</v>
      </c>
      <c r="B266" s="167" t="s">
        <v>246</v>
      </c>
      <c r="C266" s="205" t="s">
        <v>242</v>
      </c>
      <c r="D266" s="205" t="s">
        <v>247</v>
      </c>
      <c r="E266" s="301" t="s">
        <v>244</v>
      </c>
      <c r="F266" s="301"/>
      <c r="G266" s="166" t="s">
        <v>245</v>
      </c>
      <c r="H266" s="169">
        <v>3.3000000000000002E-2</v>
      </c>
      <c r="I266" s="168">
        <v>21.66</v>
      </c>
      <c r="J266" s="212">
        <f t="shared" ref="J266:J268" si="28">TRUNC(H266*I266,2)</f>
        <v>0.71</v>
      </c>
    </row>
    <row r="267" spans="1:10" ht="24" customHeight="1" x14ac:dyDescent="0.2">
      <c r="A267" s="206" t="s">
        <v>229</v>
      </c>
      <c r="B267" s="171" t="s">
        <v>248</v>
      </c>
      <c r="C267" s="206" t="s">
        <v>18</v>
      </c>
      <c r="D267" s="206" t="s">
        <v>249</v>
      </c>
      <c r="E267" s="300" t="s">
        <v>231</v>
      </c>
      <c r="F267" s="300"/>
      <c r="G267" s="170" t="s">
        <v>19</v>
      </c>
      <c r="H267" s="173">
        <v>0.02</v>
      </c>
      <c r="I267" s="172">
        <v>63</v>
      </c>
      <c r="J267" s="172">
        <f t="shared" si="28"/>
        <v>1.26</v>
      </c>
    </row>
    <row r="268" spans="1:10" ht="24" customHeight="1" x14ac:dyDescent="0.2">
      <c r="A268" s="206" t="s">
        <v>229</v>
      </c>
      <c r="B268" s="171" t="s">
        <v>250</v>
      </c>
      <c r="C268" s="206" t="s">
        <v>18</v>
      </c>
      <c r="D268" s="206" t="s">
        <v>251</v>
      </c>
      <c r="E268" s="300" t="s">
        <v>231</v>
      </c>
      <c r="F268" s="300"/>
      <c r="G268" s="170" t="s">
        <v>19</v>
      </c>
      <c r="H268" s="173">
        <v>1.1999999999999999E-3</v>
      </c>
      <c r="I268" s="172">
        <v>234</v>
      </c>
      <c r="J268" s="172">
        <f t="shared" si="28"/>
        <v>0.28000000000000003</v>
      </c>
    </row>
    <row r="269" spans="1:10" x14ac:dyDescent="0.2">
      <c r="A269" s="207"/>
      <c r="B269" s="207"/>
      <c r="C269" s="207"/>
      <c r="D269" s="207"/>
      <c r="E269" s="207"/>
      <c r="F269" s="175"/>
      <c r="G269" s="207"/>
      <c r="H269" s="298" t="s">
        <v>275</v>
      </c>
      <c r="I269" s="298"/>
      <c r="J269" s="102">
        <f>SUM(J266:J268)</f>
        <v>2.25</v>
      </c>
    </row>
    <row r="270" spans="1:10" ht="15" thickBot="1" x14ac:dyDescent="0.25">
      <c r="A270" s="207"/>
      <c r="B270" s="207"/>
      <c r="C270" s="207"/>
      <c r="D270" s="207"/>
      <c r="E270" s="207"/>
      <c r="F270" s="175"/>
      <c r="G270" s="207"/>
      <c r="H270" s="299"/>
      <c r="I270" s="299"/>
      <c r="J270" s="175"/>
    </row>
    <row r="271" spans="1:10" ht="0.95" customHeight="1" thickTop="1" x14ac:dyDescent="0.2">
      <c r="A271" s="165"/>
      <c r="B271" s="165"/>
      <c r="C271" s="165"/>
      <c r="D271" s="165"/>
      <c r="E271" s="165"/>
      <c r="F271" s="165"/>
      <c r="G271" s="165"/>
      <c r="H271" s="165"/>
      <c r="I271" s="165"/>
      <c r="J271" s="165"/>
    </row>
    <row r="272" spans="1:10" ht="18" customHeight="1" x14ac:dyDescent="0.2">
      <c r="A272" s="203" t="s">
        <v>430</v>
      </c>
      <c r="B272" s="160" t="s">
        <v>7</v>
      </c>
      <c r="C272" s="203" t="s">
        <v>8</v>
      </c>
      <c r="D272" s="203" t="s">
        <v>9</v>
      </c>
      <c r="E272" s="302" t="s">
        <v>226</v>
      </c>
      <c r="F272" s="302"/>
      <c r="G272" s="159" t="s">
        <v>10</v>
      </c>
      <c r="H272" s="160" t="s">
        <v>11</v>
      </c>
      <c r="I272" s="160" t="s">
        <v>12</v>
      </c>
      <c r="J272" s="160" t="s">
        <v>14</v>
      </c>
    </row>
    <row r="273" spans="1:10" ht="24" customHeight="1" x14ac:dyDescent="0.2">
      <c r="A273" s="204" t="s">
        <v>227</v>
      </c>
      <c r="B273" s="162" t="s">
        <v>48</v>
      </c>
      <c r="C273" s="204" t="s">
        <v>18</v>
      </c>
      <c r="D273" s="204" t="s">
        <v>49</v>
      </c>
      <c r="E273" s="303" t="s">
        <v>228</v>
      </c>
      <c r="F273" s="303"/>
      <c r="G273" s="161" t="s">
        <v>19</v>
      </c>
      <c r="H273" s="164"/>
      <c r="I273" s="163"/>
      <c r="J273" s="163"/>
    </row>
    <row r="274" spans="1:10" ht="24" customHeight="1" x14ac:dyDescent="0.2">
      <c r="A274" s="205" t="s">
        <v>240</v>
      </c>
      <c r="B274" s="167" t="s">
        <v>314</v>
      </c>
      <c r="C274" s="205" t="s">
        <v>242</v>
      </c>
      <c r="D274" s="205" t="s">
        <v>252</v>
      </c>
      <c r="E274" s="301" t="s">
        <v>244</v>
      </c>
      <c r="F274" s="301"/>
      <c r="G274" s="166" t="s">
        <v>245</v>
      </c>
      <c r="H274" s="169">
        <v>16</v>
      </c>
      <c r="I274" s="168">
        <v>32.68</v>
      </c>
      <c r="J274" s="212">
        <f>TRUNC(H274*I274,2)</f>
        <v>522.88</v>
      </c>
    </row>
    <row r="275" spans="1:10" x14ac:dyDescent="0.2">
      <c r="A275" s="207"/>
      <c r="B275" s="207"/>
      <c r="C275" s="207"/>
      <c r="D275" s="207"/>
      <c r="E275" s="207"/>
      <c r="F275" s="175"/>
      <c r="G275" s="207"/>
      <c r="H275" s="298" t="s">
        <v>275</v>
      </c>
      <c r="I275" s="298"/>
      <c r="J275" s="102">
        <f>SUM(J274)</f>
        <v>522.88</v>
      </c>
    </row>
    <row r="276" spans="1:10" ht="15" thickBot="1" x14ac:dyDescent="0.25">
      <c r="A276" s="207"/>
      <c r="B276" s="207"/>
      <c r="C276" s="207"/>
      <c r="D276" s="207"/>
      <c r="E276" s="207"/>
      <c r="F276" s="175"/>
      <c r="G276" s="207"/>
      <c r="H276" s="299"/>
      <c r="I276" s="299"/>
      <c r="J276" s="175"/>
    </row>
    <row r="277" spans="1:10" ht="0.95" customHeight="1" thickTop="1" x14ac:dyDescent="0.2">
      <c r="A277" s="165"/>
      <c r="B277" s="165"/>
      <c r="C277" s="165"/>
      <c r="D277" s="165"/>
      <c r="E277" s="165"/>
      <c r="F277" s="165"/>
      <c r="G277" s="165"/>
      <c r="H277" s="165"/>
      <c r="I277" s="165"/>
      <c r="J277" s="165"/>
    </row>
    <row r="278" spans="1:10" ht="18" customHeight="1" x14ac:dyDescent="0.2">
      <c r="A278" s="203" t="s">
        <v>431</v>
      </c>
      <c r="B278" s="160" t="s">
        <v>7</v>
      </c>
      <c r="C278" s="203" t="s">
        <v>8</v>
      </c>
      <c r="D278" s="203" t="s">
        <v>9</v>
      </c>
      <c r="E278" s="302" t="s">
        <v>226</v>
      </c>
      <c r="F278" s="302"/>
      <c r="G278" s="159" t="s">
        <v>10</v>
      </c>
      <c r="H278" s="160" t="s">
        <v>11</v>
      </c>
      <c r="I278" s="160" t="s">
        <v>12</v>
      </c>
      <c r="J278" s="160" t="s">
        <v>14</v>
      </c>
    </row>
    <row r="279" spans="1:10" ht="39" customHeight="1" x14ac:dyDescent="0.2">
      <c r="A279" s="204" t="s">
        <v>227</v>
      </c>
      <c r="B279" s="162" t="s">
        <v>320</v>
      </c>
      <c r="C279" s="204" t="s">
        <v>18</v>
      </c>
      <c r="D279" s="204" t="s">
        <v>318</v>
      </c>
      <c r="E279" s="303" t="s">
        <v>244</v>
      </c>
      <c r="F279" s="303"/>
      <c r="G279" s="161" t="s">
        <v>19</v>
      </c>
      <c r="H279" s="164"/>
      <c r="I279" s="163"/>
      <c r="J279" s="163"/>
    </row>
    <row r="280" spans="1:10" ht="24" customHeight="1" x14ac:dyDescent="0.2">
      <c r="A280" s="205" t="s">
        <v>240</v>
      </c>
      <c r="B280" s="167" t="s">
        <v>321</v>
      </c>
      <c r="C280" s="205" t="s">
        <v>242</v>
      </c>
      <c r="D280" s="205" t="s">
        <v>322</v>
      </c>
      <c r="E280" s="301" t="s">
        <v>244</v>
      </c>
      <c r="F280" s="301"/>
      <c r="G280" s="166" t="s">
        <v>245</v>
      </c>
      <c r="H280" s="169">
        <v>8.3000000000000004E-2</v>
      </c>
      <c r="I280" s="168">
        <v>19.260000000000002</v>
      </c>
      <c r="J280" s="212">
        <f t="shared" ref="J280:J281" si="29">TRUNC(H280*I280,2)</f>
        <v>1.59</v>
      </c>
    </row>
    <row r="281" spans="1:10" ht="24" customHeight="1" x14ac:dyDescent="0.2">
      <c r="A281" s="206" t="s">
        <v>229</v>
      </c>
      <c r="B281" s="171" t="s">
        <v>323</v>
      </c>
      <c r="C281" s="206" t="s">
        <v>18</v>
      </c>
      <c r="D281" s="206" t="s">
        <v>324</v>
      </c>
      <c r="E281" s="300" t="s">
        <v>231</v>
      </c>
      <c r="F281" s="300"/>
      <c r="G281" s="170" t="s">
        <v>19</v>
      </c>
      <c r="H281" s="173">
        <v>1</v>
      </c>
      <c r="I281" s="172">
        <v>1</v>
      </c>
      <c r="J281" s="172">
        <f t="shared" si="29"/>
        <v>1</v>
      </c>
    </row>
    <row r="282" spans="1:10" x14ac:dyDescent="0.2">
      <c r="A282" s="207"/>
      <c r="B282" s="207"/>
      <c r="C282" s="207"/>
      <c r="D282" s="207"/>
      <c r="E282" s="207"/>
      <c r="F282" s="175"/>
      <c r="G282" s="207"/>
      <c r="H282" s="298" t="s">
        <v>275</v>
      </c>
      <c r="I282" s="298"/>
      <c r="J282" s="102">
        <f>SUM(J280:J281)</f>
        <v>2.59</v>
      </c>
    </row>
    <row r="283" spans="1:10" ht="15" thickBot="1" x14ac:dyDescent="0.25">
      <c r="A283" s="207"/>
      <c r="B283" s="207"/>
      <c r="C283" s="207"/>
      <c r="D283" s="207"/>
      <c r="E283" s="207"/>
      <c r="F283" s="175"/>
      <c r="G283" s="207"/>
      <c r="H283" s="299"/>
      <c r="I283" s="299"/>
      <c r="J283" s="175"/>
    </row>
    <row r="284" spans="1:10" ht="0.95" customHeight="1" thickTop="1" x14ac:dyDescent="0.2">
      <c r="A284" s="165"/>
      <c r="B284" s="165"/>
      <c r="C284" s="165"/>
      <c r="D284" s="165"/>
      <c r="E284" s="165"/>
      <c r="F284" s="165"/>
      <c r="G284" s="165"/>
      <c r="H284" s="165"/>
      <c r="I284" s="165"/>
      <c r="J284" s="165"/>
    </row>
    <row r="285" spans="1:10" ht="50.1" customHeight="1" thickBot="1" x14ac:dyDescent="0.3">
      <c r="A285" s="304" t="s">
        <v>253</v>
      </c>
      <c r="B285" s="240"/>
      <c r="C285" s="240"/>
      <c r="D285" s="240"/>
      <c r="E285" s="240"/>
      <c r="F285" s="240"/>
      <c r="G285" s="240"/>
      <c r="H285" s="240"/>
      <c r="I285" s="240"/>
      <c r="J285" s="240"/>
    </row>
    <row r="286" spans="1:10" ht="0.95" customHeight="1" thickTop="1" x14ac:dyDescent="0.2">
      <c r="A286" s="165"/>
      <c r="B286" s="165"/>
      <c r="C286" s="165"/>
      <c r="D286" s="165"/>
      <c r="E286" s="165"/>
      <c r="F286" s="165"/>
      <c r="G286" s="165"/>
      <c r="H286" s="165"/>
      <c r="I286" s="165"/>
      <c r="J286" s="165"/>
    </row>
    <row r="287" spans="1:10" ht="18" customHeight="1" x14ac:dyDescent="0.2">
      <c r="A287" s="203"/>
      <c r="B287" s="160" t="s">
        <v>7</v>
      </c>
      <c r="C287" s="203" t="s">
        <v>8</v>
      </c>
      <c r="D287" s="203" t="s">
        <v>9</v>
      </c>
      <c r="E287" s="302" t="s">
        <v>226</v>
      </c>
      <c r="F287" s="302"/>
      <c r="G287" s="159" t="s">
        <v>10</v>
      </c>
      <c r="H287" s="160" t="s">
        <v>11</v>
      </c>
      <c r="I287" s="160" t="s">
        <v>12</v>
      </c>
      <c r="J287" s="160" t="s">
        <v>14</v>
      </c>
    </row>
    <row r="288" spans="1:10" ht="26.1" customHeight="1" x14ac:dyDescent="0.2">
      <c r="A288" s="204" t="s">
        <v>227</v>
      </c>
      <c r="B288" s="162" t="s">
        <v>299</v>
      </c>
      <c r="C288" s="204" t="s">
        <v>18</v>
      </c>
      <c r="D288" s="204" t="s">
        <v>300</v>
      </c>
      <c r="E288" s="303" t="s">
        <v>244</v>
      </c>
      <c r="F288" s="303"/>
      <c r="G288" s="161" t="s">
        <v>245</v>
      </c>
      <c r="H288" s="164"/>
      <c r="I288" s="163"/>
      <c r="J288" s="163"/>
    </row>
    <row r="289" spans="1:10" ht="26.1" customHeight="1" x14ac:dyDescent="0.2">
      <c r="A289" s="205" t="s">
        <v>240</v>
      </c>
      <c r="B289" s="167" t="s">
        <v>254</v>
      </c>
      <c r="C289" s="205" t="s">
        <v>242</v>
      </c>
      <c r="D289" s="205" t="s">
        <v>255</v>
      </c>
      <c r="E289" s="301" t="s">
        <v>244</v>
      </c>
      <c r="F289" s="301"/>
      <c r="G289" s="166" t="s">
        <v>245</v>
      </c>
      <c r="H289" s="169">
        <v>2</v>
      </c>
      <c r="I289" s="168">
        <v>0.69</v>
      </c>
      <c r="J289" s="212">
        <f t="shared" ref="J289:J296" si="30">TRUNC(H289*I289,2)</f>
        <v>1.38</v>
      </c>
    </row>
    <row r="290" spans="1:10" ht="24" customHeight="1" x14ac:dyDescent="0.2">
      <c r="A290" s="206" t="s">
        <v>229</v>
      </c>
      <c r="B290" s="171" t="s">
        <v>256</v>
      </c>
      <c r="C290" s="206" t="s">
        <v>242</v>
      </c>
      <c r="D290" s="206" t="s">
        <v>257</v>
      </c>
      <c r="E290" s="300" t="s">
        <v>258</v>
      </c>
      <c r="F290" s="300"/>
      <c r="G290" s="170" t="s">
        <v>245</v>
      </c>
      <c r="H290" s="173">
        <v>2</v>
      </c>
      <c r="I290" s="172">
        <v>16.170000000000002</v>
      </c>
      <c r="J290" s="172">
        <f t="shared" si="30"/>
        <v>32.340000000000003</v>
      </c>
    </row>
    <row r="291" spans="1:10" ht="26.1" customHeight="1" x14ac:dyDescent="0.2">
      <c r="A291" s="206" t="s">
        <v>229</v>
      </c>
      <c r="B291" s="171" t="s">
        <v>259</v>
      </c>
      <c r="C291" s="206" t="s">
        <v>242</v>
      </c>
      <c r="D291" s="206" t="s">
        <v>260</v>
      </c>
      <c r="E291" s="300" t="s">
        <v>231</v>
      </c>
      <c r="F291" s="300"/>
      <c r="G291" s="170" t="s">
        <v>245</v>
      </c>
      <c r="H291" s="173">
        <v>2</v>
      </c>
      <c r="I291" s="172">
        <v>0.68</v>
      </c>
      <c r="J291" s="172">
        <f t="shared" si="30"/>
        <v>1.36</v>
      </c>
    </row>
    <row r="292" spans="1:10" ht="26.1" customHeight="1" x14ac:dyDescent="0.2">
      <c r="A292" s="206" t="s">
        <v>229</v>
      </c>
      <c r="B292" s="171" t="s">
        <v>261</v>
      </c>
      <c r="C292" s="206" t="s">
        <v>242</v>
      </c>
      <c r="D292" s="206" t="s">
        <v>262</v>
      </c>
      <c r="E292" s="300" t="s">
        <v>231</v>
      </c>
      <c r="F292" s="300"/>
      <c r="G292" s="170" t="s">
        <v>245</v>
      </c>
      <c r="H292" s="173">
        <v>2</v>
      </c>
      <c r="I292" s="172">
        <v>0.69</v>
      </c>
      <c r="J292" s="172">
        <f t="shared" si="30"/>
        <v>1.38</v>
      </c>
    </row>
    <row r="293" spans="1:10" ht="26.1" customHeight="1" x14ac:dyDescent="0.2">
      <c r="A293" s="206" t="s">
        <v>229</v>
      </c>
      <c r="B293" s="171" t="s">
        <v>263</v>
      </c>
      <c r="C293" s="206" t="s">
        <v>242</v>
      </c>
      <c r="D293" s="206" t="s">
        <v>264</v>
      </c>
      <c r="E293" s="300" t="s">
        <v>231</v>
      </c>
      <c r="F293" s="300"/>
      <c r="G293" s="170" t="s">
        <v>245</v>
      </c>
      <c r="H293" s="173">
        <v>2</v>
      </c>
      <c r="I293" s="172">
        <v>1.34</v>
      </c>
      <c r="J293" s="172">
        <f t="shared" si="30"/>
        <v>2.68</v>
      </c>
    </row>
    <row r="294" spans="1:10" ht="26.1" customHeight="1" x14ac:dyDescent="0.2">
      <c r="A294" s="206" t="s">
        <v>229</v>
      </c>
      <c r="B294" s="171" t="s">
        <v>265</v>
      </c>
      <c r="C294" s="206" t="s">
        <v>242</v>
      </c>
      <c r="D294" s="206" t="s">
        <v>266</v>
      </c>
      <c r="E294" s="300" t="s">
        <v>231</v>
      </c>
      <c r="F294" s="300"/>
      <c r="G294" s="170" t="s">
        <v>245</v>
      </c>
      <c r="H294" s="173">
        <v>2</v>
      </c>
      <c r="I294" s="172">
        <v>0.04</v>
      </c>
      <c r="J294" s="172">
        <f t="shared" si="30"/>
        <v>0.08</v>
      </c>
    </row>
    <row r="295" spans="1:10" ht="26.1" customHeight="1" x14ac:dyDescent="0.2">
      <c r="A295" s="206" t="s">
        <v>229</v>
      </c>
      <c r="B295" s="171" t="s">
        <v>267</v>
      </c>
      <c r="C295" s="206" t="s">
        <v>242</v>
      </c>
      <c r="D295" s="206" t="s">
        <v>268</v>
      </c>
      <c r="E295" s="300" t="s">
        <v>231</v>
      </c>
      <c r="F295" s="300"/>
      <c r="G295" s="170" t="s">
        <v>245</v>
      </c>
      <c r="H295" s="173">
        <v>2</v>
      </c>
      <c r="I295" s="172">
        <v>0.85</v>
      </c>
      <c r="J295" s="172">
        <f t="shared" si="30"/>
        <v>1.7</v>
      </c>
    </row>
    <row r="296" spans="1:10" ht="26.1" customHeight="1" x14ac:dyDescent="0.2">
      <c r="A296" s="206" t="s">
        <v>229</v>
      </c>
      <c r="B296" s="171" t="s">
        <v>269</v>
      </c>
      <c r="C296" s="206" t="s">
        <v>242</v>
      </c>
      <c r="D296" s="206" t="s">
        <v>270</v>
      </c>
      <c r="E296" s="300" t="s">
        <v>231</v>
      </c>
      <c r="F296" s="300"/>
      <c r="G296" s="170" t="s">
        <v>245</v>
      </c>
      <c r="H296" s="173">
        <v>2</v>
      </c>
      <c r="I296" s="172">
        <v>1.2</v>
      </c>
      <c r="J296" s="172">
        <f t="shared" si="30"/>
        <v>2.4</v>
      </c>
    </row>
    <row r="297" spans="1:10" ht="14.25" customHeight="1" x14ac:dyDescent="0.2">
      <c r="A297" s="207"/>
      <c r="B297" s="207"/>
      <c r="C297" s="207"/>
      <c r="D297" s="207"/>
      <c r="E297" s="207"/>
      <c r="F297" s="175"/>
      <c r="G297" s="207"/>
      <c r="H297" s="298" t="s">
        <v>275</v>
      </c>
      <c r="I297" s="298"/>
      <c r="J297" s="102">
        <f>SUM(J289:J296)</f>
        <v>43.320000000000007</v>
      </c>
    </row>
    <row r="298" spans="1:10" ht="15" thickBot="1" x14ac:dyDescent="0.25">
      <c r="A298" s="207"/>
      <c r="B298" s="207"/>
      <c r="C298" s="207"/>
      <c r="D298" s="207"/>
      <c r="E298" s="207"/>
      <c r="F298" s="175"/>
      <c r="G298" s="207"/>
      <c r="H298" s="299"/>
      <c r="I298" s="299"/>
      <c r="J298" s="175"/>
    </row>
    <row r="299" spans="1:10" ht="0.95" customHeight="1" thickTop="1" thickBot="1" x14ac:dyDescent="0.25">
      <c r="A299" s="165"/>
      <c r="B299" s="165"/>
      <c r="C299" s="165"/>
      <c r="D299" s="165"/>
      <c r="E299" s="165"/>
      <c r="F299" s="165"/>
      <c r="G299" s="165"/>
      <c r="H299" s="165"/>
      <c r="I299" s="165"/>
      <c r="J299" s="165"/>
    </row>
    <row r="300" spans="1:10" ht="8.25" customHeight="1" thickTop="1" x14ac:dyDescent="0.2">
      <c r="A300" s="165"/>
      <c r="B300" s="165"/>
      <c r="C300" s="165"/>
      <c r="D300" s="165"/>
      <c r="E300" s="165"/>
      <c r="F300" s="165"/>
      <c r="G300" s="165"/>
      <c r="H300" s="165"/>
      <c r="I300" s="165"/>
      <c r="J300" s="165"/>
    </row>
    <row r="301" spans="1:10" ht="18" customHeight="1" x14ac:dyDescent="0.2">
      <c r="A301" s="203"/>
      <c r="B301" s="160" t="s">
        <v>7</v>
      </c>
      <c r="C301" s="203" t="s">
        <v>8</v>
      </c>
      <c r="D301" s="203" t="s">
        <v>9</v>
      </c>
      <c r="E301" s="302" t="s">
        <v>226</v>
      </c>
      <c r="F301" s="302"/>
      <c r="G301" s="159" t="s">
        <v>10</v>
      </c>
      <c r="H301" s="160" t="s">
        <v>11</v>
      </c>
      <c r="I301" s="160" t="s">
        <v>12</v>
      </c>
      <c r="J301" s="160" t="s">
        <v>14</v>
      </c>
    </row>
    <row r="302" spans="1:10" ht="26.1" customHeight="1" x14ac:dyDescent="0.2">
      <c r="A302" s="204" t="s">
        <v>227</v>
      </c>
      <c r="B302" s="162" t="s">
        <v>297</v>
      </c>
      <c r="C302" s="204" t="s">
        <v>18</v>
      </c>
      <c r="D302" s="204" t="s">
        <v>298</v>
      </c>
      <c r="E302" s="303" t="s">
        <v>244</v>
      </c>
      <c r="F302" s="303"/>
      <c r="G302" s="161" t="s">
        <v>245</v>
      </c>
      <c r="H302" s="164"/>
      <c r="I302" s="163"/>
      <c r="J302" s="163"/>
    </row>
    <row r="303" spans="1:10" ht="26.1" customHeight="1" x14ac:dyDescent="0.2">
      <c r="A303" s="205" t="s">
        <v>240</v>
      </c>
      <c r="B303" s="167" t="s">
        <v>271</v>
      </c>
      <c r="C303" s="205" t="s">
        <v>242</v>
      </c>
      <c r="D303" s="205" t="s">
        <v>272</v>
      </c>
      <c r="E303" s="301" t="s">
        <v>244</v>
      </c>
      <c r="F303" s="301"/>
      <c r="G303" s="166" t="s">
        <v>245</v>
      </c>
      <c r="H303" s="169">
        <v>2</v>
      </c>
      <c r="I303" s="168">
        <v>1</v>
      </c>
      <c r="J303" s="212">
        <f t="shared" ref="J303:J310" si="31">TRUNC(H303*I303,2)</f>
        <v>2</v>
      </c>
    </row>
    <row r="304" spans="1:10" ht="24" customHeight="1" x14ac:dyDescent="0.2">
      <c r="A304" s="206" t="s">
        <v>229</v>
      </c>
      <c r="B304" s="171" t="s">
        <v>273</v>
      </c>
      <c r="C304" s="206" t="s">
        <v>242</v>
      </c>
      <c r="D304" s="206" t="s">
        <v>274</v>
      </c>
      <c r="E304" s="300" t="s">
        <v>258</v>
      </c>
      <c r="F304" s="300"/>
      <c r="G304" s="170" t="s">
        <v>245</v>
      </c>
      <c r="H304" s="173">
        <v>2</v>
      </c>
      <c r="I304" s="172">
        <v>23.44</v>
      </c>
      <c r="J304" s="172">
        <f t="shared" si="31"/>
        <v>46.88</v>
      </c>
    </row>
    <row r="305" spans="1:10" ht="26.1" customHeight="1" x14ac:dyDescent="0.2">
      <c r="A305" s="206" t="s">
        <v>229</v>
      </c>
      <c r="B305" s="171" t="s">
        <v>259</v>
      </c>
      <c r="C305" s="206" t="s">
        <v>242</v>
      </c>
      <c r="D305" s="206" t="s">
        <v>260</v>
      </c>
      <c r="E305" s="300" t="s">
        <v>231</v>
      </c>
      <c r="F305" s="300"/>
      <c r="G305" s="170" t="s">
        <v>245</v>
      </c>
      <c r="H305" s="173">
        <v>2</v>
      </c>
      <c r="I305" s="172">
        <v>0.68</v>
      </c>
      <c r="J305" s="172">
        <f t="shared" si="31"/>
        <v>1.36</v>
      </c>
    </row>
    <row r="306" spans="1:10" ht="26.1" customHeight="1" x14ac:dyDescent="0.2">
      <c r="A306" s="206" t="s">
        <v>229</v>
      </c>
      <c r="B306" s="171" t="s">
        <v>261</v>
      </c>
      <c r="C306" s="206" t="s">
        <v>242</v>
      </c>
      <c r="D306" s="206" t="s">
        <v>262</v>
      </c>
      <c r="E306" s="300" t="s">
        <v>231</v>
      </c>
      <c r="F306" s="300"/>
      <c r="G306" s="170" t="s">
        <v>245</v>
      </c>
      <c r="H306" s="173">
        <v>2</v>
      </c>
      <c r="I306" s="172">
        <v>0.69</v>
      </c>
      <c r="J306" s="172">
        <f t="shared" si="31"/>
        <v>1.38</v>
      </c>
    </row>
    <row r="307" spans="1:10" ht="26.1" customHeight="1" x14ac:dyDescent="0.2">
      <c r="A307" s="206" t="s">
        <v>229</v>
      </c>
      <c r="B307" s="171" t="s">
        <v>263</v>
      </c>
      <c r="C307" s="206" t="s">
        <v>242</v>
      </c>
      <c r="D307" s="206" t="s">
        <v>264</v>
      </c>
      <c r="E307" s="300" t="s">
        <v>231</v>
      </c>
      <c r="F307" s="300"/>
      <c r="G307" s="170" t="s">
        <v>245</v>
      </c>
      <c r="H307" s="173">
        <v>2</v>
      </c>
      <c r="I307" s="172">
        <v>1.34</v>
      </c>
      <c r="J307" s="172">
        <f t="shared" si="31"/>
        <v>2.68</v>
      </c>
    </row>
    <row r="308" spans="1:10" ht="26.1" customHeight="1" x14ac:dyDescent="0.2">
      <c r="A308" s="206" t="s">
        <v>229</v>
      </c>
      <c r="B308" s="171" t="s">
        <v>265</v>
      </c>
      <c r="C308" s="206" t="s">
        <v>242</v>
      </c>
      <c r="D308" s="206" t="s">
        <v>266</v>
      </c>
      <c r="E308" s="300" t="s">
        <v>231</v>
      </c>
      <c r="F308" s="300"/>
      <c r="G308" s="170" t="s">
        <v>245</v>
      </c>
      <c r="H308" s="173">
        <v>2</v>
      </c>
      <c r="I308" s="172">
        <v>0.04</v>
      </c>
      <c r="J308" s="172">
        <f t="shared" si="31"/>
        <v>0.08</v>
      </c>
    </row>
    <row r="309" spans="1:10" ht="26.1" customHeight="1" x14ac:dyDescent="0.2">
      <c r="A309" s="206" t="s">
        <v>229</v>
      </c>
      <c r="B309" s="171" t="s">
        <v>267</v>
      </c>
      <c r="C309" s="206" t="s">
        <v>242</v>
      </c>
      <c r="D309" s="206" t="s">
        <v>268</v>
      </c>
      <c r="E309" s="300" t="s">
        <v>231</v>
      </c>
      <c r="F309" s="300"/>
      <c r="G309" s="170" t="s">
        <v>245</v>
      </c>
      <c r="H309" s="173">
        <v>2</v>
      </c>
      <c r="I309" s="172">
        <v>0.85</v>
      </c>
      <c r="J309" s="172">
        <f t="shared" si="31"/>
        <v>1.7</v>
      </c>
    </row>
    <row r="310" spans="1:10" ht="26.1" customHeight="1" x14ac:dyDescent="0.2">
      <c r="A310" s="206" t="s">
        <v>229</v>
      </c>
      <c r="B310" s="171" t="s">
        <v>269</v>
      </c>
      <c r="C310" s="206" t="s">
        <v>242</v>
      </c>
      <c r="D310" s="206" t="s">
        <v>270</v>
      </c>
      <c r="E310" s="300" t="s">
        <v>231</v>
      </c>
      <c r="F310" s="300"/>
      <c r="G310" s="170" t="s">
        <v>245</v>
      </c>
      <c r="H310" s="173">
        <v>2</v>
      </c>
      <c r="I310" s="172">
        <v>1.2</v>
      </c>
      <c r="J310" s="172">
        <f t="shared" si="31"/>
        <v>2.4</v>
      </c>
    </row>
    <row r="311" spans="1:10" x14ac:dyDescent="0.2">
      <c r="A311" s="207"/>
      <c r="B311" s="207"/>
      <c r="C311" s="207"/>
      <c r="D311" s="207"/>
      <c r="E311" s="207"/>
      <c r="F311" s="175"/>
      <c r="G311" s="207"/>
      <c r="H311" s="298" t="s">
        <v>275</v>
      </c>
      <c r="I311" s="298"/>
      <c r="J311" s="102">
        <f>SUM(J303:J310)</f>
        <v>58.480000000000004</v>
      </c>
    </row>
    <row r="312" spans="1:10" ht="15" thickBot="1" x14ac:dyDescent="0.25">
      <c r="A312" s="207"/>
      <c r="B312" s="207"/>
      <c r="C312" s="207"/>
      <c r="D312" s="207"/>
      <c r="E312" s="207"/>
      <c r="F312" s="175"/>
      <c r="G312" s="207"/>
      <c r="H312" s="299"/>
      <c r="I312" s="299"/>
      <c r="J312" s="175"/>
    </row>
    <row r="313" spans="1:10" ht="0.95" customHeight="1" thickTop="1" x14ac:dyDescent="0.2">
      <c r="A313" s="165"/>
      <c r="B313" s="165"/>
      <c r="C313" s="165"/>
      <c r="D313" s="165"/>
      <c r="E313" s="165"/>
      <c r="F313" s="165"/>
      <c r="G313" s="165"/>
      <c r="H313" s="165"/>
      <c r="I313" s="165"/>
      <c r="J313" s="165"/>
    </row>
    <row r="314" spans="1:10" ht="45.75" customHeight="1" x14ac:dyDescent="0.2">
      <c r="A314" s="208"/>
      <c r="B314" s="208"/>
      <c r="C314" s="208"/>
      <c r="D314" s="208"/>
      <c r="E314" s="208"/>
      <c r="F314" s="208"/>
      <c r="G314" s="208"/>
      <c r="H314" s="208"/>
      <c r="I314" s="208"/>
      <c r="J314" s="208"/>
    </row>
    <row r="315" spans="1:10" s="4" customFormat="1" ht="21" customHeight="1" x14ac:dyDescent="0.25">
      <c r="A315" s="225" t="s">
        <v>317</v>
      </c>
      <c r="B315" s="225"/>
      <c r="C315" s="225"/>
      <c r="D315" s="225"/>
      <c r="E315" s="225"/>
      <c r="F315" s="225"/>
      <c r="G315" s="225"/>
      <c r="H315" s="225"/>
      <c r="I315" s="225"/>
    </row>
    <row r="316" spans="1:10" ht="21" customHeight="1" x14ac:dyDescent="0.2">
      <c r="A316" s="226" t="s">
        <v>58</v>
      </c>
      <c r="B316" s="226"/>
      <c r="C316" s="226"/>
      <c r="D316" s="226"/>
      <c r="E316" s="226"/>
      <c r="F316" s="226"/>
      <c r="G316" s="226"/>
      <c r="H316" s="226"/>
      <c r="I316" s="226"/>
    </row>
    <row r="317" spans="1:10" ht="15" x14ac:dyDescent="0.2">
      <c r="A317" s="226" t="s">
        <v>59</v>
      </c>
      <c r="B317" s="226"/>
      <c r="C317" s="226"/>
      <c r="D317" s="226"/>
      <c r="E317" s="226"/>
      <c r="F317" s="226"/>
      <c r="G317" s="226"/>
      <c r="H317" s="226"/>
      <c r="I317" s="226"/>
    </row>
    <row r="318" spans="1:10" ht="36" customHeight="1" x14ac:dyDescent="0.2">
      <c r="A318" s="2" t="s">
        <v>60</v>
      </c>
      <c r="B318" s="3"/>
      <c r="C318" s="3"/>
      <c r="D318" s="3"/>
      <c r="E318" s="3"/>
      <c r="F318" s="3"/>
      <c r="G318" s="3"/>
      <c r="H318" s="3"/>
      <c r="I318" s="3"/>
    </row>
    <row r="319" spans="1:10" ht="23.25" customHeight="1" x14ac:dyDescent="0.2">
      <c r="A319" s="202" t="s">
        <v>316</v>
      </c>
      <c r="B319" s="3"/>
      <c r="C319" s="3"/>
      <c r="D319" s="3"/>
      <c r="E319" s="3"/>
      <c r="F319" s="3"/>
      <c r="G319" s="3"/>
      <c r="H319" s="3"/>
      <c r="I319" s="3"/>
    </row>
    <row r="320" spans="1:10" ht="23.25" customHeight="1" x14ac:dyDescent="0.2">
      <c r="A320" s="202" t="s">
        <v>315</v>
      </c>
    </row>
    <row r="321" spans="1:10" ht="69.95" customHeight="1" x14ac:dyDescent="0.2">
      <c r="A321" s="239"/>
      <c r="B321" s="240"/>
      <c r="C321" s="240"/>
      <c r="D321" s="240"/>
      <c r="E321" s="240"/>
      <c r="F321" s="240"/>
      <c r="G321" s="240"/>
      <c r="H321" s="240"/>
      <c r="I321" s="240"/>
      <c r="J321" s="240"/>
    </row>
  </sheetData>
  <mergeCells count="281">
    <mergeCell ref="A3:J3"/>
    <mergeCell ref="A4:J4"/>
    <mergeCell ref="E5:F5"/>
    <mergeCell ref="E6:F6"/>
    <mergeCell ref="E7:F7"/>
    <mergeCell ref="H9:I9"/>
    <mergeCell ref="C1:D1"/>
    <mergeCell ref="E1:F1"/>
    <mergeCell ref="G1:H1"/>
    <mergeCell ref="I1:J1"/>
    <mergeCell ref="C2:D2"/>
    <mergeCell ref="E2:F2"/>
    <mergeCell ref="G2:H2"/>
    <mergeCell ref="I2:J2"/>
    <mergeCell ref="E19:F19"/>
    <mergeCell ref="H21:I21"/>
    <mergeCell ref="E23:F23"/>
    <mergeCell ref="E24:F24"/>
    <mergeCell ref="E25:F25"/>
    <mergeCell ref="H27:I27"/>
    <mergeCell ref="E11:F11"/>
    <mergeCell ref="E12:F12"/>
    <mergeCell ref="E13:F13"/>
    <mergeCell ref="H15:I15"/>
    <mergeCell ref="E17:F17"/>
    <mergeCell ref="E18:F18"/>
    <mergeCell ref="E37:F37"/>
    <mergeCell ref="H39:I39"/>
    <mergeCell ref="E41:F41"/>
    <mergeCell ref="E42:F42"/>
    <mergeCell ref="E43:F43"/>
    <mergeCell ref="H45:I45"/>
    <mergeCell ref="H44:I44"/>
    <mergeCell ref="E29:F29"/>
    <mergeCell ref="E30:F30"/>
    <mergeCell ref="E31:F31"/>
    <mergeCell ref="H33:I33"/>
    <mergeCell ref="E35:F35"/>
    <mergeCell ref="E36:F36"/>
    <mergeCell ref="E55:F55"/>
    <mergeCell ref="E56:F56"/>
    <mergeCell ref="E57:F57"/>
    <mergeCell ref="H59:I59"/>
    <mergeCell ref="E61:F61"/>
    <mergeCell ref="E62:F62"/>
    <mergeCell ref="H58:I58"/>
    <mergeCell ref="E47:F47"/>
    <mergeCell ref="E48:F48"/>
    <mergeCell ref="E49:F49"/>
    <mergeCell ref="E50:F50"/>
    <mergeCell ref="H52:I52"/>
    <mergeCell ref="E54:F54"/>
    <mergeCell ref="H51:I51"/>
    <mergeCell ref="E71:F71"/>
    <mergeCell ref="H73:I73"/>
    <mergeCell ref="E75:F75"/>
    <mergeCell ref="E76:F76"/>
    <mergeCell ref="E77:F77"/>
    <mergeCell ref="E78:F78"/>
    <mergeCell ref="H72:I72"/>
    <mergeCell ref="E63:F63"/>
    <mergeCell ref="E64:F64"/>
    <mergeCell ref="H66:I66"/>
    <mergeCell ref="E68:F68"/>
    <mergeCell ref="E69:F69"/>
    <mergeCell ref="E70:F70"/>
    <mergeCell ref="H65:I65"/>
    <mergeCell ref="E89:F89"/>
    <mergeCell ref="E90:F90"/>
    <mergeCell ref="E91:F91"/>
    <mergeCell ref="E92:F92"/>
    <mergeCell ref="H94:I94"/>
    <mergeCell ref="E96:F96"/>
    <mergeCell ref="H80:I80"/>
    <mergeCell ref="E82:F82"/>
    <mergeCell ref="E83:F83"/>
    <mergeCell ref="E84:F84"/>
    <mergeCell ref="E85:F85"/>
    <mergeCell ref="H87:I87"/>
    <mergeCell ref="E105:F105"/>
    <mergeCell ref="E106:F106"/>
    <mergeCell ref="H108:I108"/>
    <mergeCell ref="E110:F110"/>
    <mergeCell ref="E111:F111"/>
    <mergeCell ref="E112:F112"/>
    <mergeCell ref="E97:F97"/>
    <mergeCell ref="E98:F98"/>
    <mergeCell ref="E99:F99"/>
    <mergeCell ref="H101:I101"/>
    <mergeCell ref="E103:F103"/>
    <mergeCell ref="E104:F104"/>
    <mergeCell ref="E124:F124"/>
    <mergeCell ref="E125:F125"/>
    <mergeCell ref="E126:F126"/>
    <mergeCell ref="E127:F127"/>
    <mergeCell ref="H129:I129"/>
    <mergeCell ref="E113:F113"/>
    <mergeCell ref="H115:I115"/>
    <mergeCell ref="E117:F117"/>
    <mergeCell ref="E118:F118"/>
    <mergeCell ref="E119:F119"/>
    <mergeCell ref="E120:F120"/>
    <mergeCell ref="E140:F140"/>
    <mergeCell ref="E141:F141"/>
    <mergeCell ref="E142:F142"/>
    <mergeCell ref="E143:F143"/>
    <mergeCell ref="E144:F144"/>
    <mergeCell ref="E131:F131"/>
    <mergeCell ref="E132:F132"/>
    <mergeCell ref="E133:F133"/>
    <mergeCell ref="E134:F134"/>
    <mergeCell ref="E135:F135"/>
    <mergeCell ref="E136:F136"/>
    <mergeCell ref="E156:F156"/>
    <mergeCell ref="E157:F157"/>
    <mergeCell ref="E158:F158"/>
    <mergeCell ref="E159:F159"/>
    <mergeCell ref="E160:F160"/>
    <mergeCell ref="H146:I146"/>
    <mergeCell ref="E148:F148"/>
    <mergeCell ref="E149:F149"/>
    <mergeCell ref="E150:F150"/>
    <mergeCell ref="E151:F151"/>
    <mergeCell ref="E152:F152"/>
    <mergeCell ref="E172:F172"/>
    <mergeCell ref="E173:F173"/>
    <mergeCell ref="E174:F174"/>
    <mergeCell ref="E175:F175"/>
    <mergeCell ref="E176:F176"/>
    <mergeCell ref="H162:I162"/>
    <mergeCell ref="E164:F164"/>
    <mergeCell ref="E165:F165"/>
    <mergeCell ref="E166:F166"/>
    <mergeCell ref="E167:F167"/>
    <mergeCell ref="E168:F168"/>
    <mergeCell ref="H169:I169"/>
    <mergeCell ref="E185:F185"/>
    <mergeCell ref="H187:I187"/>
    <mergeCell ref="E189:F189"/>
    <mergeCell ref="E190:F190"/>
    <mergeCell ref="E191:F191"/>
    <mergeCell ref="E192:F192"/>
    <mergeCell ref="H178:I178"/>
    <mergeCell ref="E180:F180"/>
    <mergeCell ref="E181:F181"/>
    <mergeCell ref="E182:F182"/>
    <mergeCell ref="E183:F183"/>
    <mergeCell ref="E184:F184"/>
    <mergeCell ref="E201:F201"/>
    <mergeCell ref="E202:F202"/>
    <mergeCell ref="H204:I204"/>
    <mergeCell ref="E206:F206"/>
    <mergeCell ref="E207:F207"/>
    <mergeCell ref="E208:F208"/>
    <mergeCell ref="E193:F193"/>
    <mergeCell ref="H195:I195"/>
    <mergeCell ref="E197:F197"/>
    <mergeCell ref="E198:F198"/>
    <mergeCell ref="E199:F199"/>
    <mergeCell ref="E200:F200"/>
    <mergeCell ref="E217:F217"/>
    <mergeCell ref="E218:F218"/>
    <mergeCell ref="H220:I220"/>
    <mergeCell ref="E222:F222"/>
    <mergeCell ref="E223:F223"/>
    <mergeCell ref="E224:F224"/>
    <mergeCell ref="H219:I219"/>
    <mergeCell ref="E209:F209"/>
    <mergeCell ref="E210:F210"/>
    <mergeCell ref="H212:I212"/>
    <mergeCell ref="E214:F214"/>
    <mergeCell ref="E215:F215"/>
    <mergeCell ref="E216:F216"/>
    <mergeCell ref="E233:F233"/>
    <mergeCell ref="E234:F234"/>
    <mergeCell ref="E235:F235"/>
    <mergeCell ref="H237:I237"/>
    <mergeCell ref="E239:F239"/>
    <mergeCell ref="E240:F240"/>
    <mergeCell ref="H236:I236"/>
    <mergeCell ref="E225:F225"/>
    <mergeCell ref="E226:F226"/>
    <mergeCell ref="H228:I228"/>
    <mergeCell ref="E230:F230"/>
    <mergeCell ref="E231:F231"/>
    <mergeCell ref="E232:F232"/>
    <mergeCell ref="H227:I227"/>
    <mergeCell ref="E249:F249"/>
    <mergeCell ref="E250:F250"/>
    <mergeCell ref="E251:F251"/>
    <mergeCell ref="E252:F252"/>
    <mergeCell ref="E253:F253"/>
    <mergeCell ref="H255:I255"/>
    <mergeCell ref="H254:I254"/>
    <mergeCell ref="E241:F241"/>
    <mergeCell ref="E242:F242"/>
    <mergeCell ref="E243:F243"/>
    <mergeCell ref="E244:F244"/>
    <mergeCell ref="H246:I246"/>
    <mergeCell ref="E248:F248"/>
    <mergeCell ref="H245:I245"/>
    <mergeCell ref="E265:F265"/>
    <mergeCell ref="E266:F266"/>
    <mergeCell ref="E267:F267"/>
    <mergeCell ref="E268:F268"/>
    <mergeCell ref="H270:I270"/>
    <mergeCell ref="E272:F272"/>
    <mergeCell ref="H269:I269"/>
    <mergeCell ref="E257:F257"/>
    <mergeCell ref="E258:F258"/>
    <mergeCell ref="E259:F259"/>
    <mergeCell ref="E260:F260"/>
    <mergeCell ref="H262:I262"/>
    <mergeCell ref="E264:F264"/>
    <mergeCell ref="H261:I261"/>
    <mergeCell ref="E287:F287"/>
    <mergeCell ref="E288:F288"/>
    <mergeCell ref="E289:F289"/>
    <mergeCell ref="E290:F290"/>
    <mergeCell ref="E281:F281"/>
    <mergeCell ref="H283:I283"/>
    <mergeCell ref="A285:J285"/>
    <mergeCell ref="H282:I282"/>
    <mergeCell ref="E273:F273"/>
    <mergeCell ref="E274:F274"/>
    <mergeCell ref="H276:I276"/>
    <mergeCell ref="E278:F278"/>
    <mergeCell ref="E279:F279"/>
    <mergeCell ref="E280:F280"/>
    <mergeCell ref="H275:I275"/>
    <mergeCell ref="E301:F301"/>
    <mergeCell ref="E302:F302"/>
    <mergeCell ref="A315:I315"/>
    <mergeCell ref="A316:I316"/>
    <mergeCell ref="H298:I298"/>
    <mergeCell ref="E291:F291"/>
    <mergeCell ref="E292:F292"/>
    <mergeCell ref="E293:F293"/>
    <mergeCell ref="E294:F294"/>
    <mergeCell ref="E295:F295"/>
    <mergeCell ref="E296:F296"/>
    <mergeCell ref="H297:I297"/>
    <mergeCell ref="H79:I79"/>
    <mergeCell ref="H86:I86"/>
    <mergeCell ref="H93:I93"/>
    <mergeCell ref="H100:I100"/>
    <mergeCell ref="H107:I107"/>
    <mergeCell ref="H114:I114"/>
    <mergeCell ref="A321:J321"/>
    <mergeCell ref="H8:I8"/>
    <mergeCell ref="H14:I14"/>
    <mergeCell ref="H20:I20"/>
    <mergeCell ref="H26:I26"/>
    <mergeCell ref="H32:I32"/>
    <mergeCell ref="H38:I38"/>
    <mergeCell ref="A317:I317"/>
    <mergeCell ref="E309:F309"/>
    <mergeCell ref="E310:F310"/>
    <mergeCell ref="H312:I312"/>
    <mergeCell ref="H311:I311"/>
    <mergeCell ref="E303:F303"/>
    <mergeCell ref="E304:F304"/>
    <mergeCell ref="E305:F305"/>
    <mergeCell ref="E306:F306"/>
    <mergeCell ref="E307:F307"/>
    <mergeCell ref="E308:F308"/>
    <mergeCell ref="H177:I177"/>
    <mergeCell ref="H186:I186"/>
    <mergeCell ref="H194:I194"/>
    <mergeCell ref="H203:I203"/>
    <mergeCell ref="H211:I211"/>
    <mergeCell ref="H121:I121"/>
    <mergeCell ref="H128:I128"/>
    <mergeCell ref="H137:I137"/>
    <mergeCell ref="H145:I145"/>
    <mergeCell ref="H153:I153"/>
    <mergeCell ref="H161:I161"/>
    <mergeCell ref="H170:I170"/>
    <mergeCell ref="H154:I154"/>
    <mergeCell ref="H138:I138"/>
    <mergeCell ref="H122:I122"/>
  </mergeCells>
  <pageMargins left="0.5" right="0.5" top="1" bottom="1" header="0.5" footer="0.5"/>
  <pageSetup paperSize="9" scale="73" fitToHeight="0" orientation="landscape" r:id="rId1"/>
  <headerFooter>
    <oddHeader>&amp;L &amp;CJustiça Federal de Primeiro Grau
Seção Judiciária do Espírito Santo &amp;R</oddHeader>
    <oddFooter>&amp;L &amp;C &amp;R</oddFooter>
  </headerFooter>
  <rowBreaks count="8" manualBreakCount="8">
    <brk id="28" max="16383" man="1"/>
    <brk id="59" max="16383" man="1"/>
    <brk id="87" max="16383" man="1"/>
    <brk id="115" max="16383" man="1"/>
    <brk id="146" max="16383" man="1"/>
    <brk id="205" max="16383" man="1"/>
    <brk id="262" max="16383" man="1"/>
    <brk id="29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G6" sqref="G6"/>
    </sheetView>
  </sheetViews>
  <sheetFormatPr defaultColWidth="9" defaultRowHeight="15" x14ac:dyDescent="0.25"/>
  <cols>
    <col min="1" max="1" width="9" style="49"/>
    <col min="2" max="2" width="31.75" style="49" bestFit="1" customWidth="1"/>
    <col min="3" max="3" width="10.5" style="49" customWidth="1"/>
    <col min="4" max="4" width="10.625" style="49" bestFit="1" customWidth="1"/>
    <col min="5" max="5" width="9.25" style="49" customWidth="1"/>
    <col min="6" max="6" width="10.625" style="49" bestFit="1" customWidth="1"/>
    <col min="7" max="16384" width="9" style="49"/>
  </cols>
  <sheetData>
    <row r="1" spans="1:6" ht="35.25" customHeight="1" x14ac:dyDescent="0.3">
      <c r="A1" s="310" t="s">
        <v>114</v>
      </c>
      <c r="B1" s="310"/>
      <c r="C1" s="310"/>
      <c r="D1" s="310"/>
      <c r="E1" s="310"/>
      <c r="F1" s="310"/>
    </row>
    <row r="2" spans="1:6" ht="15.75" thickBot="1" x14ac:dyDescent="0.3"/>
    <row r="3" spans="1:6" ht="20.25" customHeight="1" x14ac:dyDescent="0.25">
      <c r="A3" s="311" t="s">
        <v>115</v>
      </c>
      <c r="B3" s="313" t="s">
        <v>80</v>
      </c>
      <c r="C3" s="315" t="s">
        <v>116</v>
      </c>
      <c r="D3" s="315"/>
      <c r="E3" s="315" t="s">
        <v>117</v>
      </c>
      <c r="F3" s="316"/>
    </row>
    <row r="4" spans="1:6" ht="22.5" customHeight="1" x14ac:dyDescent="0.25">
      <c r="A4" s="312"/>
      <c r="B4" s="314"/>
      <c r="C4" s="50" t="s">
        <v>118</v>
      </c>
      <c r="D4" s="50" t="s">
        <v>119</v>
      </c>
      <c r="E4" s="50" t="s">
        <v>118</v>
      </c>
      <c r="F4" s="51" t="s">
        <v>119</v>
      </c>
    </row>
    <row r="5" spans="1:6" ht="22.5" customHeight="1" x14ac:dyDescent="0.25">
      <c r="A5" s="312"/>
      <c r="B5" s="314"/>
      <c r="C5" s="52" t="s">
        <v>120</v>
      </c>
      <c r="D5" s="52" t="s">
        <v>120</v>
      </c>
      <c r="E5" s="52" t="s">
        <v>120</v>
      </c>
      <c r="F5" s="53" t="s">
        <v>120</v>
      </c>
    </row>
    <row r="6" spans="1:6" ht="26.25" customHeight="1" x14ac:dyDescent="0.25">
      <c r="A6" s="305" t="s">
        <v>121</v>
      </c>
      <c r="B6" s="306"/>
      <c r="C6" s="306"/>
      <c r="D6" s="306"/>
      <c r="E6" s="306"/>
      <c r="F6" s="307"/>
    </row>
    <row r="7" spans="1:6" ht="20.25" customHeight="1" x14ac:dyDescent="0.25">
      <c r="A7" s="54" t="s">
        <v>122</v>
      </c>
      <c r="B7" s="55" t="s">
        <v>123</v>
      </c>
      <c r="C7" s="56">
        <v>0</v>
      </c>
      <c r="D7" s="56">
        <v>0</v>
      </c>
      <c r="E7" s="56">
        <v>0.2</v>
      </c>
      <c r="F7" s="57">
        <v>0.2</v>
      </c>
    </row>
    <row r="8" spans="1:6" ht="20.25" customHeight="1" x14ac:dyDescent="0.25">
      <c r="A8" s="54" t="s">
        <v>124</v>
      </c>
      <c r="B8" s="55" t="s">
        <v>125</v>
      </c>
      <c r="C8" s="56">
        <v>1.4999999999999999E-2</v>
      </c>
      <c r="D8" s="56">
        <v>1.4999999999999999E-2</v>
      </c>
      <c r="E8" s="56">
        <v>1.4999999999999999E-2</v>
      </c>
      <c r="F8" s="57">
        <v>1.4999999999999999E-2</v>
      </c>
    </row>
    <row r="9" spans="1:6" ht="20.25" customHeight="1" x14ac:dyDescent="0.25">
      <c r="A9" s="54" t="s">
        <v>126</v>
      </c>
      <c r="B9" s="55" t="s">
        <v>127</v>
      </c>
      <c r="C9" s="56">
        <v>0.01</v>
      </c>
      <c r="D9" s="56">
        <v>0.01</v>
      </c>
      <c r="E9" s="56">
        <v>0.01</v>
      </c>
      <c r="F9" s="57">
        <v>0.01</v>
      </c>
    </row>
    <row r="10" spans="1:6" ht="20.25" customHeight="1" x14ac:dyDescent="0.25">
      <c r="A10" s="54" t="s">
        <v>128</v>
      </c>
      <c r="B10" s="55" t="s">
        <v>129</v>
      </c>
      <c r="C10" s="56">
        <v>2E-3</v>
      </c>
      <c r="D10" s="56">
        <v>2E-3</v>
      </c>
      <c r="E10" s="56">
        <v>2E-3</v>
      </c>
      <c r="F10" s="57">
        <v>2E-3</v>
      </c>
    </row>
    <row r="11" spans="1:6" ht="20.25" customHeight="1" x14ac:dyDescent="0.25">
      <c r="A11" s="54" t="s">
        <v>130</v>
      </c>
      <c r="B11" s="55" t="s">
        <v>131</v>
      </c>
      <c r="C11" s="56">
        <v>6.0000000000000001E-3</v>
      </c>
      <c r="D11" s="56">
        <v>6.0000000000000001E-3</v>
      </c>
      <c r="E11" s="56">
        <v>6.0000000000000001E-3</v>
      </c>
      <c r="F11" s="57">
        <v>6.0000000000000001E-3</v>
      </c>
    </row>
    <row r="12" spans="1:6" ht="20.25" customHeight="1" x14ac:dyDescent="0.25">
      <c r="A12" s="54" t="s">
        <v>132</v>
      </c>
      <c r="B12" s="55" t="s">
        <v>133</v>
      </c>
      <c r="C12" s="56">
        <v>2.5000000000000001E-2</v>
      </c>
      <c r="D12" s="56">
        <v>2.5000000000000001E-2</v>
      </c>
      <c r="E12" s="56">
        <v>2.5000000000000001E-2</v>
      </c>
      <c r="F12" s="57">
        <v>2.5000000000000001E-2</v>
      </c>
    </row>
    <row r="13" spans="1:6" ht="20.25" customHeight="1" x14ac:dyDescent="0.25">
      <c r="A13" s="54" t="s">
        <v>134</v>
      </c>
      <c r="B13" s="55" t="s">
        <v>135</v>
      </c>
      <c r="C13" s="56">
        <v>0.03</v>
      </c>
      <c r="D13" s="56">
        <v>0.03</v>
      </c>
      <c r="E13" s="56">
        <v>0.03</v>
      </c>
      <c r="F13" s="57">
        <v>0.03</v>
      </c>
    </row>
    <row r="14" spans="1:6" ht="20.25" customHeight="1" x14ac:dyDescent="0.25">
      <c r="A14" s="54" t="s">
        <v>136</v>
      </c>
      <c r="B14" s="55" t="s">
        <v>137</v>
      </c>
      <c r="C14" s="56">
        <v>0.08</v>
      </c>
      <c r="D14" s="56">
        <v>0.08</v>
      </c>
      <c r="E14" s="56">
        <v>0.08</v>
      </c>
      <c r="F14" s="57">
        <v>0.08</v>
      </c>
    </row>
    <row r="15" spans="1:6" ht="20.25" customHeight="1" x14ac:dyDescent="0.25">
      <c r="A15" s="54" t="s">
        <v>138</v>
      </c>
      <c r="B15" s="55" t="s">
        <v>139</v>
      </c>
      <c r="C15" s="56">
        <v>0.01</v>
      </c>
      <c r="D15" s="56">
        <v>0.01</v>
      </c>
      <c r="E15" s="56">
        <v>0.01</v>
      </c>
      <c r="F15" s="57">
        <v>0.01</v>
      </c>
    </row>
    <row r="16" spans="1:6" ht="21" customHeight="1" x14ac:dyDescent="0.25">
      <c r="A16" s="58" t="s">
        <v>140</v>
      </c>
      <c r="B16" s="59" t="s">
        <v>141</v>
      </c>
      <c r="C16" s="60">
        <f>SUM(C7:C15)</f>
        <v>0.17799999999999999</v>
      </c>
      <c r="D16" s="60">
        <f t="shared" ref="D16:F16" si="0">SUM(D7:D15)</f>
        <v>0.17799999999999999</v>
      </c>
      <c r="E16" s="60">
        <f t="shared" si="0"/>
        <v>0.37800000000000006</v>
      </c>
      <c r="F16" s="61">
        <f t="shared" si="0"/>
        <v>0.37800000000000006</v>
      </c>
    </row>
    <row r="17" spans="1:6" ht="26.25" customHeight="1" x14ac:dyDescent="0.25">
      <c r="A17" s="305" t="s">
        <v>142</v>
      </c>
      <c r="B17" s="306"/>
      <c r="C17" s="306"/>
      <c r="D17" s="306"/>
      <c r="E17" s="306"/>
      <c r="F17" s="307"/>
    </row>
    <row r="18" spans="1:6" ht="21.75" customHeight="1" x14ac:dyDescent="0.25">
      <c r="A18" s="54" t="s">
        <v>143</v>
      </c>
      <c r="B18" s="62" t="s">
        <v>144</v>
      </c>
      <c r="C18" s="63">
        <v>0.1792</v>
      </c>
      <c r="D18" s="62" t="s">
        <v>145</v>
      </c>
      <c r="E18" s="63">
        <f>C18</f>
        <v>0.1792</v>
      </c>
      <c r="F18" s="64" t="s">
        <v>145</v>
      </c>
    </row>
    <row r="19" spans="1:6" ht="21.75" customHeight="1" x14ac:dyDescent="0.25">
      <c r="A19" s="54" t="s">
        <v>146</v>
      </c>
      <c r="B19" s="62" t="s">
        <v>147</v>
      </c>
      <c r="C19" s="63">
        <v>4.3099999999999999E-2</v>
      </c>
      <c r="D19" s="62" t="s">
        <v>145</v>
      </c>
      <c r="E19" s="63">
        <f t="shared" ref="E19:F27" si="1">C19</f>
        <v>4.3099999999999999E-2</v>
      </c>
      <c r="F19" s="64" t="s">
        <v>145</v>
      </c>
    </row>
    <row r="20" spans="1:6" ht="21.75" customHeight="1" x14ac:dyDescent="0.25">
      <c r="A20" s="54" t="s">
        <v>148</v>
      </c>
      <c r="B20" s="62" t="s">
        <v>149</v>
      </c>
      <c r="C20" s="63">
        <v>8.6999999999999994E-3</v>
      </c>
      <c r="D20" s="63">
        <v>6.6E-3</v>
      </c>
      <c r="E20" s="63">
        <f t="shared" si="1"/>
        <v>8.6999999999999994E-3</v>
      </c>
      <c r="F20" s="65">
        <f>D20</f>
        <v>6.6E-3</v>
      </c>
    </row>
    <row r="21" spans="1:6" ht="21.75" customHeight="1" x14ac:dyDescent="0.25">
      <c r="A21" s="54" t="s">
        <v>150</v>
      </c>
      <c r="B21" s="62" t="s">
        <v>151</v>
      </c>
      <c r="C21" s="63">
        <v>0.10970000000000001</v>
      </c>
      <c r="D21" s="63">
        <v>8.3299999999999999E-2</v>
      </c>
      <c r="E21" s="63">
        <f t="shared" si="1"/>
        <v>0.10970000000000001</v>
      </c>
      <c r="F21" s="65">
        <f t="shared" si="1"/>
        <v>8.3299999999999999E-2</v>
      </c>
    </row>
    <row r="22" spans="1:6" ht="21.75" customHeight="1" x14ac:dyDescent="0.25">
      <c r="A22" s="54" t="s">
        <v>152</v>
      </c>
      <c r="B22" s="62" t="s">
        <v>153</v>
      </c>
      <c r="C22" s="63">
        <v>6.9999999999999999E-4</v>
      </c>
      <c r="D22" s="63">
        <v>5.0000000000000001E-4</v>
      </c>
      <c r="E22" s="63">
        <f t="shared" si="1"/>
        <v>6.9999999999999999E-4</v>
      </c>
      <c r="F22" s="65">
        <f t="shared" si="1"/>
        <v>5.0000000000000001E-4</v>
      </c>
    </row>
    <row r="23" spans="1:6" ht="21.75" customHeight="1" x14ac:dyDescent="0.25">
      <c r="A23" s="54" t="s">
        <v>154</v>
      </c>
      <c r="B23" s="62" t="s">
        <v>155</v>
      </c>
      <c r="C23" s="63">
        <v>7.3000000000000001E-3</v>
      </c>
      <c r="D23" s="63">
        <v>5.5999999999999999E-3</v>
      </c>
      <c r="E23" s="63">
        <f t="shared" si="1"/>
        <v>7.3000000000000001E-3</v>
      </c>
      <c r="F23" s="65">
        <f t="shared" si="1"/>
        <v>5.5999999999999999E-3</v>
      </c>
    </row>
    <row r="24" spans="1:6" ht="21.75" customHeight="1" x14ac:dyDescent="0.25">
      <c r="A24" s="54" t="s">
        <v>156</v>
      </c>
      <c r="B24" s="62" t="s">
        <v>157</v>
      </c>
      <c r="C24" s="63">
        <v>1.38E-2</v>
      </c>
      <c r="D24" s="63" t="s">
        <v>145</v>
      </c>
      <c r="E24" s="63">
        <f t="shared" si="1"/>
        <v>1.38E-2</v>
      </c>
      <c r="F24" s="65" t="str">
        <f t="shared" si="1"/>
        <v>Não incide</v>
      </c>
    </row>
    <row r="25" spans="1:6" ht="21.75" customHeight="1" x14ac:dyDescent="0.25">
      <c r="A25" s="54" t="s">
        <v>158</v>
      </c>
      <c r="B25" s="62" t="s">
        <v>159</v>
      </c>
      <c r="C25" s="63">
        <v>1.1000000000000001E-3</v>
      </c>
      <c r="D25" s="63">
        <v>8.0000000000000004E-4</v>
      </c>
      <c r="E25" s="63">
        <f t="shared" si="1"/>
        <v>1.1000000000000001E-3</v>
      </c>
      <c r="F25" s="65">
        <f t="shared" si="1"/>
        <v>8.0000000000000004E-4</v>
      </c>
    </row>
    <row r="26" spans="1:6" ht="21.75" customHeight="1" x14ac:dyDescent="0.25">
      <c r="A26" s="54" t="s">
        <v>160</v>
      </c>
      <c r="B26" s="62" t="s">
        <v>161</v>
      </c>
      <c r="C26" s="63">
        <v>0.1087</v>
      </c>
      <c r="D26" s="63">
        <v>8.2600000000000007E-2</v>
      </c>
      <c r="E26" s="63">
        <f t="shared" si="1"/>
        <v>0.1087</v>
      </c>
      <c r="F26" s="65">
        <f t="shared" si="1"/>
        <v>8.2600000000000007E-2</v>
      </c>
    </row>
    <row r="27" spans="1:6" ht="21.75" customHeight="1" x14ac:dyDescent="0.25">
      <c r="A27" s="54" t="s">
        <v>162</v>
      </c>
      <c r="B27" s="62" t="s">
        <v>163</v>
      </c>
      <c r="C27" s="63">
        <v>4.0000000000000002E-4</v>
      </c>
      <c r="D27" s="63">
        <v>2.9999999999999997E-4</v>
      </c>
      <c r="E27" s="63">
        <f t="shared" si="1"/>
        <v>4.0000000000000002E-4</v>
      </c>
      <c r="F27" s="65">
        <f t="shared" si="1"/>
        <v>2.9999999999999997E-4</v>
      </c>
    </row>
    <row r="28" spans="1:6" ht="21.75" customHeight="1" x14ac:dyDescent="0.25">
      <c r="A28" s="58" t="s">
        <v>164</v>
      </c>
      <c r="B28" s="59" t="s">
        <v>141</v>
      </c>
      <c r="C28" s="60">
        <f>SUM(C18:C27)</f>
        <v>0.47269999999999995</v>
      </c>
      <c r="D28" s="60">
        <f t="shared" ref="D28" si="2">SUM(D19:D27)</f>
        <v>0.1797</v>
      </c>
      <c r="E28" s="60">
        <f>SUM(E18:E27)</f>
        <v>0.47269999999999995</v>
      </c>
      <c r="F28" s="61">
        <f>SUM(F18:F27)</f>
        <v>0.1797</v>
      </c>
    </row>
    <row r="29" spans="1:6" ht="21.75" customHeight="1" x14ac:dyDescent="0.25">
      <c r="A29" s="305" t="s">
        <v>165</v>
      </c>
      <c r="B29" s="306"/>
      <c r="C29" s="306"/>
      <c r="D29" s="306"/>
      <c r="E29" s="306"/>
      <c r="F29" s="307"/>
    </row>
    <row r="30" spans="1:6" ht="20.25" customHeight="1" x14ac:dyDescent="0.25">
      <c r="A30" s="54" t="s">
        <v>166</v>
      </c>
      <c r="B30" s="62" t="s">
        <v>167</v>
      </c>
      <c r="C30" s="63">
        <v>5.8099999999999999E-2</v>
      </c>
      <c r="D30" s="63">
        <v>4.41E-2</v>
      </c>
      <c r="E30" s="63">
        <f>C30</f>
        <v>5.8099999999999999E-2</v>
      </c>
      <c r="F30" s="65">
        <f>D30</f>
        <v>4.41E-2</v>
      </c>
    </row>
    <row r="31" spans="1:6" ht="20.25" customHeight="1" x14ac:dyDescent="0.25">
      <c r="A31" s="54" t="s">
        <v>168</v>
      </c>
      <c r="B31" s="62" t="s">
        <v>169</v>
      </c>
      <c r="C31" s="63">
        <v>1.4E-3</v>
      </c>
      <c r="D31" s="63">
        <v>1E-3</v>
      </c>
      <c r="E31" s="63">
        <f t="shared" ref="E31:F34" si="3">C31</f>
        <v>1.4E-3</v>
      </c>
      <c r="F31" s="65">
        <f t="shared" si="3"/>
        <v>1E-3</v>
      </c>
    </row>
    <row r="32" spans="1:6" ht="20.25" customHeight="1" x14ac:dyDescent="0.25">
      <c r="A32" s="54" t="s">
        <v>170</v>
      </c>
      <c r="B32" s="62" t="s">
        <v>171</v>
      </c>
      <c r="C32" s="63">
        <v>2.6800000000000001E-2</v>
      </c>
      <c r="D32" s="63">
        <v>2.0400000000000001E-2</v>
      </c>
      <c r="E32" s="63">
        <f t="shared" si="3"/>
        <v>2.6800000000000001E-2</v>
      </c>
      <c r="F32" s="65">
        <f t="shared" si="3"/>
        <v>2.0400000000000001E-2</v>
      </c>
    </row>
    <row r="33" spans="1:6" ht="20.25" customHeight="1" x14ac:dyDescent="0.25">
      <c r="A33" s="54" t="s">
        <v>172</v>
      </c>
      <c r="B33" s="62" t="s">
        <v>173</v>
      </c>
      <c r="C33" s="63">
        <v>3.4099999999999998E-2</v>
      </c>
      <c r="D33" s="63">
        <v>2.5899999999999999E-2</v>
      </c>
      <c r="E33" s="63">
        <f t="shared" si="3"/>
        <v>3.4099999999999998E-2</v>
      </c>
      <c r="F33" s="65">
        <f t="shared" si="3"/>
        <v>2.5899999999999999E-2</v>
      </c>
    </row>
    <row r="34" spans="1:6" ht="20.25" customHeight="1" x14ac:dyDescent="0.25">
      <c r="A34" s="54" t="s">
        <v>174</v>
      </c>
      <c r="B34" s="62" t="s">
        <v>175</v>
      </c>
      <c r="C34" s="63">
        <v>4.8999999999999998E-3</v>
      </c>
      <c r="D34" s="63">
        <v>3.7000000000000002E-3</v>
      </c>
      <c r="E34" s="63">
        <f t="shared" si="3"/>
        <v>4.8999999999999998E-3</v>
      </c>
      <c r="F34" s="65">
        <f t="shared" si="3"/>
        <v>3.7000000000000002E-3</v>
      </c>
    </row>
    <row r="35" spans="1:6" s="66" customFormat="1" ht="20.25" customHeight="1" x14ac:dyDescent="0.25">
      <c r="A35" s="58" t="s">
        <v>176</v>
      </c>
      <c r="B35" s="59" t="s">
        <v>141</v>
      </c>
      <c r="C35" s="60">
        <f>SUM(C30:C34)</f>
        <v>0.12529999999999999</v>
      </c>
      <c r="D35" s="60">
        <f t="shared" ref="D35:F35" si="4">SUM(D30:D34)</f>
        <v>9.5100000000000004E-2</v>
      </c>
      <c r="E35" s="60">
        <f t="shared" si="4"/>
        <v>0.12529999999999999</v>
      </c>
      <c r="F35" s="61">
        <f t="shared" si="4"/>
        <v>9.5100000000000004E-2</v>
      </c>
    </row>
    <row r="36" spans="1:6" ht="21.75" customHeight="1" x14ac:dyDescent="0.25">
      <c r="A36" s="305" t="s">
        <v>177</v>
      </c>
      <c r="B36" s="306"/>
      <c r="C36" s="306"/>
      <c r="D36" s="306"/>
      <c r="E36" s="306"/>
      <c r="F36" s="307"/>
    </row>
    <row r="37" spans="1:6" ht="33" customHeight="1" x14ac:dyDescent="0.25">
      <c r="A37" s="54" t="s">
        <v>178</v>
      </c>
      <c r="B37" s="62" t="s">
        <v>179</v>
      </c>
      <c r="C37" s="63">
        <v>8.3500000000000005E-2</v>
      </c>
      <c r="D37" s="63">
        <f t="shared" ref="D37:F37" si="5">D16*D28</f>
        <v>3.1986599999999997E-2</v>
      </c>
      <c r="E37" s="63">
        <f t="shared" si="5"/>
        <v>0.17868060000000002</v>
      </c>
      <c r="F37" s="65">
        <f t="shared" si="5"/>
        <v>6.7926600000000004E-2</v>
      </c>
    </row>
    <row r="38" spans="1:6" ht="45" x14ac:dyDescent="0.25">
      <c r="A38" s="54" t="s">
        <v>180</v>
      </c>
      <c r="B38" s="67" t="s">
        <v>181</v>
      </c>
      <c r="C38" s="63">
        <v>4.8999999999999998E-3</v>
      </c>
      <c r="D38" s="63">
        <f t="shared" ref="D38:F38" si="6">D16*D31+D14*D30</f>
        <v>3.7060000000000001E-3</v>
      </c>
      <c r="E38" s="63">
        <f t="shared" si="6"/>
        <v>5.1771999999999999E-3</v>
      </c>
      <c r="F38" s="65">
        <f t="shared" si="6"/>
        <v>3.9059999999999997E-3</v>
      </c>
    </row>
    <row r="39" spans="1:6" s="70" customFormat="1" ht="29.25" customHeight="1" x14ac:dyDescent="0.2">
      <c r="A39" s="58" t="s">
        <v>182</v>
      </c>
      <c r="B39" s="59" t="s">
        <v>141</v>
      </c>
      <c r="C39" s="68">
        <f>SUM(C37:C38)</f>
        <v>8.8400000000000006E-2</v>
      </c>
      <c r="D39" s="68">
        <f t="shared" ref="D39:F39" si="7">SUM(D37:D38)</f>
        <v>3.5692599999999998E-2</v>
      </c>
      <c r="E39" s="68">
        <f t="shared" si="7"/>
        <v>0.18385780000000002</v>
      </c>
      <c r="F39" s="69">
        <f t="shared" si="7"/>
        <v>7.1832599999999996E-2</v>
      </c>
    </row>
    <row r="40" spans="1:6" ht="27" customHeight="1" thickBot="1" x14ac:dyDescent="0.3">
      <c r="A40" s="308" t="s">
        <v>183</v>
      </c>
      <c r="B40" s="309"/>
      <c r="C40" s="71">
        <f>C16+C28+C35+C39</f>
        <v>0.86439999999999995</v>
      </c>
      <c r="D40" s="71">
        <f t="shared" ref="D40:F40" si="8">D16+D28+D35+D39</f>
        <v>0.48849260000000005</v>
      </c>
      <c r="E40" s="71">
        <f t="shared" si="8"/>
        <v>1.1598577999999999</v>
      </c>
      <c r="F40" s="72">
        <f t="shared" si="8"/>
        <v>0.72463260000000007</v>
      </c>
    </row>
  </sheetData>
  <mergeCells count="10">
    <mergeCell ref="A17:F17"/>
    <mergeCell ref="A29:F29"/>
    <mergeCell ref="A36:F36"/>
    <mergeCell ref="A40:B40"/>
    <mergeCell ref="A1:F1"/>
    <mergeCell ref="A3:A5"/>
    <mergeCell ref="B3:B5"/>
    <mergeCell ref="C3:D3"/>
    <mergeCell ref="E3:F3"/>
    <mergeCell ref="A6:F6"/>
  </mergeCells>
  <printOptions horizontalCentered="1"/>
  <pageMargins left="0.51181102362204722" right="0.51181102362204722" top="0.78740157480314965" bottom="0.78740157480314965" header="0.31496062992125984" footer="0.31496062992125984"/>
  <pageSetup paperSize="9" scale="83" orientation="portrait" r:id="rId1"/>
  <headerFooter>
    <oddHeader>&amp;C&amp;"Arial,Negrito"&amp;14ANEXO 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22" workbookViewId="0">
      <selection activeCell="G6" sqref="G6"/>
    </sheetView>
  </sheetViews>
  <sheetFormatPr defaultColWidth="9" defaultRowHeight="15" x14ac:dyDescent="0.25"/>
  <cols>
    <col min="1" max="1" width="10.5" style="49" customWidth="1"/>
    <col min="2" max="2" width="29" style="49" customWidth="1"/>
    <col min="3" max="3" width="13.125" style="49" customWidth="1"/>
    <col min="4" max="4" width="13" style="49" customWidth="1"/>
    <col min="5" max="5" width="12.75" style="49" customWidth="1"/>
    <col min="6" max="6" width="12.625" style="49" customWidth="1"/>
    <col min="7" max="7" width="14.75" style="49" customWidth="1"/>
    <col min="8" max="16384" width="9" style="49"/>
  </cols>
  <sheetData>
    <row r="1" spans="1:6" ht="28.5" customHeight="1" x14ac:dyDescent="0.25">
      <c r="A1" s="317" t="s">
        <v>184</v>
      </c>
      <c r="B1" s="317"/>
      <c r="C1" s="317"/>
      <c r="D1" s="317"/>
      <c r="E1" s="317"/>
      <c r="F1" s="317"/>
    </row>
    <row r="2" spans="1:6" ht="15.75" thickBot="1" x14ac:dyDescent="0.3"/>
    <row r="3" spans="1:6" ht="25.5" customHeight="1" x14ac:dyDescent="0.25">
      <c r="A3" s="311" t="s">
        <v>115</v>
      </c>
      <c r="B3" s="313" t="s">
        <v>80</v>
      </c>
      <c r="C3" s="318" t="s">
        <v>116</v>
      </c>
      <c r="D3" s="318"/>
      <c r="E3" s="318" t="s">
        <v>117</v>
      </c>
      <c r="F3" s="319"/>
    </row>
    <row r="4" spans="1:6" ht="20.25" customHeight="1" x14ac:dyDescent="0.25">
      <c r="A4" s="312"/>
      <c r="B4" s="314"/>
      <c r="C4" s="52" t="s">
        <v>118</v>
      </c>
      <c r="D4" s="52" t="s">
        <v>119</v>
      </c>
      <c r="E4" s="52" t="s">
        <v>118</v>
      </c>
      <c r="F4" s="53" t="s">
        <v>119</v>
      </c>
    </row>
    <row r="5" spans="1:6" x14ac:dyDescent="0.25">
      <c r="A5" s="312"/>
      <c r="B5" s="314"/>
      <c r="C5" s="52" t="s">
        <v>120</v>
      </c>
      <c r="D5" s="52" t="s">
        <v>120</v>
      </c>
      <c r="E5" s="52" t="s">
        <v>120</v>
      </c>
      <c r="F5" s="53" t="s">
        <v>120</v>
      </c>
    </row>
    <row r="6" spans="1:6" ht="26.25" customHeight="1" x14ac:dyDescent="0.25">
      <c r="A6" s="305" t="s">
        <v>121</v>
      </c>
      <c r="B6" s="306"/>
      <c r="C6" s="306"/>
      <c r="D6" s="306"/>
      <c r="E6" s="306"/>
      <c r="F6" s="307"/>
    </row>
    <row r="7" spans="1:6" ht="20.25" customHeight="1" x14ac:dyDescent="0.25">
      <c r="A7" s="54" t="s">
        <v>122</v>
      </c>
      <c r="B7" s="55" t="s">
        <v>123</v>
      </c>
      <c r="C7" s="56">
        <v>0</v>
      </c>
      <c r="D7" s="56">
        <v>0</v>
      </c>
      <c r="E7" s="56">
        <v>0.2</v>
      </c>
      <c r="F7" s="57">
        <v>0.2</v>
      </c>
    </row>
    <row r="8" spans="1:6" ht="20.25" customHeight="1" x14ac:dyDescent="0.25">
      <c r="A8" s="54" t="s">
        <v>124</v>
      </c>
      <c r="B8" s="55" t="s">
        <v>125</v>
      </c>
      <c r="C8" s="56">
        <v>0</v>
      </c>
      <c r="D8" s="56">
        <v>0</v>
      </c>
      <c r="E8" s="56">
        <v>0</v>
      </c>
      <c r="F8" s="57">
        <v>0</v>
      </c>
    </row>
    <row r="9" spans="1:6" ht="20.25" customHeight="1" x14ac:dyDescent="0.25">
      <c r="A9" s="54" t="s">
        <v>126</v>
      </c>
      <c r="B9" s="55" t="s">
        <v>127</v>
      </c>
      <c r="C9" s="56">
        <v>0</v>
      </c>
      <c r="D9" s="56">
        <v>0</v>
      </c>
      <c r="E9" s="56">
        <v>0</v>
      </c>
      <c r="F9" s="57">
        <v>0</v>
      </c>
    </row>
    <row r="10" spans="1:6" ht="20.25" customHeight="1" x14ac:dyDescent="0.25">
      <c r="A10" s="54" t="s">
        <v>128</v>
      </c>
      <c r="B10" s="55" t="s">
        <v>129</v>
      </c>
      <c r="C10" s="56">
        <v>2E-3</v>
      </c>
      <c r="D10" s="56">
        <v>2E-3</v>
      </c>
      <c r="E10" s="56">
        <v>2E-3</v>
      </c>
      <c r="F10" s="57">
        <v>2E-3</v>
      </c>
    </row>
    <row r="11" spans="1:6" ht="20.25" customHeight="1" x14ac:dyDescent="0.25">
      <c r="A11" s="54" t="s">
        <v>130</v>
      </c>
      <c r="B11" s="55" t="s">
        <v>131</v>
      </c>
      <c r="C11" s="56">
        <v>0</v>
      </c>
      <c r="D11" s="56">
        <v>0</v>
      </c>
      <c r="E11" s="56">
        <v>0</v>
      </c>
      <c r="F11" s="57">
        <v>0</v>
      </c>
    </row>
    <row r="12" spans="1:6" ht="20.25" customHeight="1" x14ac:dyDescent="0.25">
      <c r="A12" s="54" t="s">
        <v>132</v>
      </c>
      <c r="B12" s="55" t="s">
        <v>133</v>
      </c>
      <c r="C12" s="56">
        <v>2.5000000000000001E-2</v>
      </c>
      <c r="D12" s="56">
        <v>2.5000000000000001E-2</v>
      </c>
      <c r="E12" s="56">
        <v>2.5000000000000001E-2</v>
      </c>
      <c r="F12" s="57">
        <v>2.5000000000000001E-2</v>
      </c>
    </row>
    <row r="13" spans="1:6" ht="20.25" customHeight="1" x14ac:dyDescent="0.25">
      <c r="A13" s="54" t="s">
        <v>134</v>
      </c>
      <c r="B13" s="55" t="s">
        <v>135</v>
      </c>
      <c r="C13" s="56">
        <v>0.03</v>
      </c>
      <c r="D13" s="56">
        <v>0.03</v>
      </c>
      <c r="E13" s="56">
        <v>0.03</v>
      </c>
      <c r="F13" s="57">
        <v>0.03</v>
      </c>
    </row>
    <row r="14" spans="1:6" ht="20.25" customHeight="1" x14ac:dyDescent="0.25">
      <c r="A14" s="54" t="s">
        <v>136</v>
      </c>
      <c r="B14" s="55" t="s">
        <v>137</v>
      </c>
      <c r="C14" s="56">
        <v>0.08</v>
      </c>
      <c r="D14" s="56">
        <v>0.08</v>
      </c>
      <c r="E14" s="56">
        <v>0.08</v>
      </c>
      <c r="F14" s="57">
        <v>0.08</v>
      </c>
    </row>
    <row r="15" spans="1:6" ht="20.25" customHeight="1" x14ac:dyDescent="0.25">
      <c r="A15" s="54" t="s">
        <v>138</v>
      </c>
      <c r="B15" s="55" t="s">
        <v>139</v>
      </c>
      <c r="C15" s="56">
        <v>0</v>
      </c>
      <c r="D15" s="56">
        <v>0</v>
      </c>
      <c r="E15" s="56">
        <v>0</v>
      </c>
      <c r="F15" s="57">
        <v>0</v>
      </c>
    </row>
    <row r="16" spans="1:6" ht="21" customHeight="1" x14ac:dyDescent="0.25">
      <c r="A16" s="58" t="s">
        <v>140</v>
      </c>
      <c r="B16" s="59" t="s">
        <v>141</v>
      </c>
      <c r="C16" s="60">
        <f>SUM(C7:C15)</f>
        <v>0.13700000000000001</v>
      </c>
      <c r="D16" s="60">
        <f t="shared" ref="D16:F16" si="0">SUM(D7:D15)</f>
        <v>0.13700000000000001</v>
      </c>
      <c r="E16" s="60">
        <f t="shared" si="0"/>
        <v>0.33700000000000002</v>
      </c>
      <c r="F16" s="61">
        <f t="shared" si="0"/>
        <v>0.33700000000000002</v>
      </c>
    </row>
    <row r="17" spans="1:6" ht="26.25" customHeight="1" x14ac:dyDescent="0.25">
      <c r="A17" s="305" t="s">
        <v>142</v>
      </c>
      <c r="B17" s="306"/>
      <c r="C17" s="306"/>
      <c r="D17" s="306"/>
      <c r="E17" s="306"/>
      <c r="F17" s="307"/>
    </row>
    <row r="18" spans="1:6" ht="21.75" customHeight="1" x14ac:dyDescent="0.25">
      <c r="A18" s="54" t="s">
        <v>143</v>
      </c>
      <c r="B18" s="62" t="s">
        <v>144</v>
      </c>
      <c r="C18" s="63">
        <v>0.1792</v>
      </c>
      <c r="D18" s="73" t="s">
        <v>145</v>
      </c>
      <c r="E18" s="63">
        <v>0.1792</v>
      </c>
      <c r="F18" s="74" t="s">
        <v>145</v>
      </c>
    </row>
    <row r="19" spans="1:6" ht="21.75" customHeight="1" x14ac:dyDescent="0.25">
      <c r="A19" s="54" t="s">
        <v>146</v>
      </c>
      <c r="B19" s="62" t="s">
        <v>147</v>
      </c>
      <c r="C19" s="63">
        <v>4.3099999999999999E-2</v>
      </c>
      <c r="D19" s="73" t="s">
        <v>145</v>
      </c>
      <c r="E19" s="63">
        <v>4.3099999999999999E-2</v>
      </c>
      <c r="F19" s="74" t="s">
        <v>145</v>
      </c>
    </row>
    <row r="20" spans="1:6" ht="21.75" customHeight="1" x14ac:dyDescent="0.25">
      <c r="A20" s="54" t="s">
        <v>148</v>
      </c>
      <c r="B20" s="62" t="s">
        <v>149</v>
      </c>
      <c r="C20" s="63">
        <v>8.6999999999999994E-3</v>
      </c>
      <c r="D20" s="63">
        <v>6.6E-3</v>
      </c>
      <c r="E20" s="63">
        <v>8.6999999999999994E-3</v>
      </c>
      <c r="F20" s="65">
        <v>6.6E-3</v>
      </c>
    </row>
    <row r="21" spans="1:6" ht="21.75" customHeight="1" x14ac:dyDescent="0.25">
      <c r="A21" s="54" t="s">
        <v>150</v>
      </c>
      <c r="B21" s="62" t="s">
        <v>151</v>
      </c>
      <c r="C21" s="63">
        <v>0.10970000000000001</v>
      </c>
      <c r="D21" s="63">
        <v>8.3299999999999999E-2</v>
      </c>
      <c r="E21" s="63">
        <v>0.10970000000000001</v>
      </c>
      <c r="F21" s="65">
        <v>8.3299999999999999E-2</v>
      </c>
    </row>
    <row r="22" spans="1:6" ht="21.75" customHeight="1" x14ac:dyDescent="0.25">
      <c r="A22" s="54" t="s">
        <v>152</v>
      </c>
      <c r="B22" s="62" t="s">
        <v>153</v>
      </c>
      <c r="C22" s="63">
        <v>6.9999999999999999E-4</v>
      </c>
      <c r="D22" s="63">
        <v>5.0000000000000001E-4</v>
      </c>
      <c r="E22" s="63">
        <v>6.9999999999999999E-4</v>
      </c>
      <c r="F22" s="65">
        <v>5.0000000000000001E-4</v>
      </c>
    </row>
    <row r="23" spans="1:6" ht="21.75" customHeight="1" x14ac:dyDescent="0.25">
      <c r="A23" s="54" t="s">
        <v>154</v>
      </c>
      <c r="B23" s="62" t="s">
        <v>155</v>
      </c>
      <c r="C23" s="63">
        <v>7.3000000000000001E-3</v>
      </c>
      <c r="D23" s="63">
        <v>5.5999999999999999E-3</v>
      </c>
      <c r="E23" s="63">
        <v>7.3000000000000001E-3</v>
      </c>
      <c r="F23" s="65">
        <v>5.5999999999999999E-3</v>
      </c>
    </row>
    <row r="24" spans="1:6" ht="21.75" customHeight="1" x14ac:dyDescent="0.25">
      <c r="A24" s="54" t="s">
        <v>156</v>
      </c>
      <c r="B24" s="62" t="s">
        <v>157</v>
      </c>
      <c r="C24" s="63">
        <v>1.38E-2</v>
      </c>
      <c r="D24" s="63" t="s">
        <v>145</v>
      </c>
      <c r="E24" s="63">
        <v>1.38E-2</v>
      </c>
      <c r="F24" s="65" t="s">
        <v>145</v>
      </c>
    </row>
    <row r="25" spans="1:6" ht="21.75" customHeight="1" x14ac:dyDescent="0.25">
      <c r="A25" s="54" t="s">
        <v>158</v>
      </c>
      <c r="B25" s="62" t="s">
        <v>159</v>
      </c>
      <c r="C25" s="63">
        <v>1.1000000000000001E-3</v>
      </c>
      <c r="D25" s="63">
        <v>8.0000000000000004E-4</v>
      </c>
      <c r="E25" s="63">
        <v>1.1000000000000001E-3</v>
      </c>
      <c r="F25" s="65">
        <v>8.0000000000000004E-4</v>
      </c>
    </row>
    <row r="26" spans="1:6" ht="21.75" customHeight="1" x14ac:dyDescent="0.25">
      <c r="A26" s="54" t="s">
        <v>160</v>
      </c>
      <c r="B26" s="62" t="s">
        <v>161</v>
      </c>
      <c r="C26" s="63">
        <v>0.1087</v>
      </c>
      <c r="D26" s="63">
        <v>8.2600000000000007E-2</v>
      </c>
      <c r="E26" s="63">
        <v>0.1087</v>
      </c>
      <c r="F26" s="65">
        <v>8.2600000000000007E-2</v>
      </c>
    </row>
    <row r="27" spans="1:6" ht="21.75" customHeight="1" x14ac:dyDescent="0.25">
      <c r="A27" s="54" t="s">
        <v>162</v>
      </c>
      <c r="B27" s="62" t="s">
        <v>163</v>
      </c>
      <c r="C27" s="63">
        <v>4.0000000000000002E-4</v>
      </c>
      <c r="D27" s="63">
        <v>2.9999999999999997E-4</v>
      </c>
      <c r="E27" s="63">
        <v>4.0000000000000002E-4</v>
      </c>
      <c r="F27" s="65">
        <v>2.9999999999999997E-4</v>
      </c>
    </row>
    <row r="28" spans="1:6" ht="21.75" customHeight="1" x14ac:dyDescent="0.25">
      <c r="A28" s="58" t="s">
        <v>164</v>
      </c>
      <c r="B28" s="59" t="s">
        <v>141</v>
      </c>
      <c r="C28" s="60">
        <f>SUM(C18:C27)</f>
        <v>0.47269999999999995</v>
      </c>
      <c r="D28" s="60">
        <f t="shared" ref="D28" si="1">SUM(D19:D27)</f>
        <v>0.1797</v>
      </c>
      <c r="E28" s="60">
        <f>SUM(E18:E27)</f>
        <v>0.47269999999999995</v>
      </c>
      <c r="F28" s="61">
        <f>SUM(F18:F27)</f>
        <v>0.1797</v>
      </c>
    </row>
    <row r="29" spans="1:6" ht="21.75" customHeight="1" x14ac:dyDescent="0.25">
      <c r="A29" s="305" t="s">
        <v>165</v>
      </c>
      <c r="B29" s="306"/>
      <c r="C29" s="306"/>
      <c r="D29" s="306"/>
      <c r="E29" s="306"/>
      <c r="F29" s="307"/>
    </row>
    <row r="30" spans="1:6" s="75" customFormat="1" ht="20.25" customHeight="1" x14ac:dyDescent="0.2">
      <c r="A30" s="54" t="s">
        <v>166</v>
      </c>
      <c r="B30" s="55" t="s">
        <v>167</v>
      </c>
      <c r="C30" s="63">
        <v>5.8099999999999999E-2</v>
      </c>
      <c r="D30" s="63">
        <v>4.41E-2</v>
      </c>
      <c r="E30" s="63">
        <v>5.8099999999999999E-2</v>
      </c>
      <c r="F30" s="65">
        <v>4.41E-2</v>
      </c>
    </row>
    <row r="31" spans="1:6" s="75" customFormat="1" ht="20.25" customHeight="1" x14ac:dyDescent="0.2">
      <c r="A31" s="54" t="s">
        <v>168</v>
      </c>
      <c r="B31" s="55" t="s">
        <v>169</v>
      </c>
      <c r="C31" s="63">
        <v>1.4E-3</v>
      </c>
      <c r="D31" s="63">
        <v>1E-3</v>
      </c>
      <c r="E31" s="63">
        <v>1.4E-3</v>
      </c>
      <c r="F31" s="65">
        <v>1E-3</v>
      </c>
    </row>
    <row r="32" spans="1:6" s="75" customFormat="1" ht="20.25" customHeight="1" x14ac:dyDescent="0.2">
      <c r="A32" s="54" t="s">
        <v>170</v>
      </c>
      <c r="B32" s="55" t="s">
        <v>171</v>
      </c>
      <c r="C32" s="63">
        <v>2.6800000000000001E-2</v>
      </c>
      <c r="D32" s="63">
        <v>2.0400000000000001E-2</v>
      </c>
      <c r="E32" s="63">
        <v>2.6800000000000001E-2</v>
      </c>
      <c r="F32" s="65">
        <v>2.0400000000000001E-2</v>
      </c>
    </row>
    <row r="33" spans="1:6" s="75" customFormat="1" ht="20.25" customHeight="1" x14ac:dyDescent="0.2">
      <c r="A33" s="54" t="s">
        <v>172</v>
      </c>
      <c r="B33" s="55" t="s">
        <v>173</v>
      </c>
      <c r="C33" s="63">
        <v>3.4099999999999998E-2</v>
      </c>
      <c r="D33" s="63">
        <v>2.5899999999999999E-2</v>
      </c>
      <c r="E33" s="63">
        <v>3.4099999999999998E-2</v>
      </c>
      <c r="F33" s="65">
        <v>2.5899999999999999E-2</v>
      </c>
    </row>
    <row r="34" spans="1:6" s="75" customFormat="1" ht="20.25" customHeight="1" x14ac:dyDescent="0.2">
      <c r="A34" s="54" t="s">
        <v>174</v>
      </c>
      <c r="B34" s="55" t="s">
        <v>175</v>
      </c>
      <c r="C34" s="63">
        <v>4.8999999999999998E-3</v>
      </c>
      <c r="D34" s="63">
        <v>3.7000000000000002E-3</v>
      </c>
      <c r="E34" s="63">
        <v>4.8999999999999998E-3</v>
      </c>
      <c r="F34" s="65">
        <v>3.7000000000000002E-3</v>
      </c>
    </row>
    <row r="35" spans="1:6" s="66" customFormat="1" ht="20.25" customHeight="1" x14ac:dyDescent="0.25">
      <c r="A35" s="58" t="s">
        <v>176</v>
      </c>
      <c r="B35" s="59" t="s">
        <v>141</v>
      </c>
      <c r="C35" s="60">
        <f>SUM(C30:C34)</f>
        <v>0.12529999999999999</v>
      </c>
      <c r="D35" s="60">
        <f t="shared" ref="D35:F35" si="2">SUM(D30:D34)</f>
        <v>9.5100000000000004E-2</v>
      </c>
      <c r="E35" s="60">
        <f t="shared" si="2"/>
        <v>0.12529999999999999</v>
      </c>
      <c r="F35" s="61">
        <f t="shared" si="2"/>
        <v>9.5100000000000004E-2</v>
      </c>
    </row>
    <row r="36" spans="1:6" ht="21.75" customHeight="1" x14ac:dyDescent="0.25">
      <c r="A36" s="305" t="s">
        <v>177</v>
      </c>
      <c r="B36" s="306"/>
      <c r="C36" s="306"/>
      <c r="D36" s="306"/>
      <c r="E36" s="306"/>
      <c r="F36" s="307"/>
    </row>
    <row r="37" spans="1:6" ht="33" customHeight="1" x14ac:dyDescent="0.25">
      <c r="A37" s="54" t="s">
        <v>178</v>
      </c>
      <c r="B37" s="55" t="s">
        <v>179</v>
      </c>
      <c r="C37" s="63">
        <v>8.3500000000000005E-2</v>
      </c>
      <c r="D37" s="63">
        <v>3.1600000000000003E-2</v>
      </c>
      <c r="E37" s="63">
        <v>8.3500000000000005E-2</v>
      </c>
      <c r="F37" s="65">
        <v>3.1600000000000003E-2</v>
      </c>
    </row>
    <row r="38" spans="1:6" ht="60" x14ac:dyDescent="0.25">
      <c r="A38" s="54" t="s">
        <v>180</v>
      </c>
      <c r="B38" s="67" t="s">
        <v>181</v>
      </c>
      <c r="C38" s="63">
        <v>4.8999999999999998E-3</v>
      </c>
      <c r="D38" s="63">
        <v>3.7000000000000002E-3</v>
      </c>
      <c r="E38" s="63">
        <v>4.8999999999999998E-3</v>
      </c>
      <c r="F38" s="65">
        <v>3.7000000000000002E-3</v>
      </c>
    </row>
    <row r="39" spans="1:6" s="70" customFormat="1" ht="29.25" customHeight="1" x14ac:dyDescent="0.2">
      <c r="A39" s="58" t="s">
        <v>182</v>
      </c>
      <c r="B39" s="59" t="s">
        <v>141</v>
      </c>
      <c r="C39" s="60">
        <f>SUM(C37:C38)</f>
        <v>8.8400000000000006E-2</v>
      </c>
      <c r="D39" s="60">
        <f t="shared" ref="D39:F39" si="3">SUM(D37:D38)</f>
        <v>3.5300000000000005E-2</v>
      </c>
      <c r="E39" s="60">
        <f t="shared" si="3"/>
        <v>8.8400000000000006E-2</v>
      </c>
      <c r="F39" s="61">
        <f t="shared" si="3"/>
        <v>3.5300000000000005E-2</v>
      </c>
    </row>
    <row r="40" spans="1:6" ht="27" customHeight="1" thickBot="1" x14ac:dyDescent="0.3">
      <c r="A40" s="308" t="s">
        <v>183</v>
      </c>
      <c r="B40" s="309"/>
      <c r="C40" s="76">
        <f>C16+C28+C35+C39</f>
        <v>0.82339999999999991</v>
      </c>
      <c r="D40" s="76">
        <f t="shared" ref="D40:F40" si="4">D16+D28+D35+D39</f>
        <v>0.4471</v>
      </c>
      <c r="E40" s="76">
        <f t="shared" si="4"/>
        <v>1.0233999999999999</v>
      </c>
      <c r="F40" s="77">
        <f t="shared" si="4"/>
        <v>0.64710000000000001</v>
      </c>
    </row>
  </sheetData>
  <mergeCells count="10">
    <mergeCell ref="A17:F17"/>
    <mergeCell ref="A29:F29"/>
    <mergeCell ref="A36:F36"/>
    <mergeCell ref="A40:B40"/>
    <mergeCell ref="A1:F1"/>
    <mergeCell ref="A3:A5"/>
    <mergeCell ref="B3:B5"/>
    <mergeCell ref="C3:D3"/>
    <mergeCell ref="E3:F3"/>
    <mergeCell ref="A6:F6"/>
  </mergeCells>
  <printOptions horizontalCentered="1"/>
  <pageMargins left="0.51181102362204722" right="0.51181102362204722" top="0.78740157480314965" bottom="0.78740157480314965" header="0.31496062992125984" footer="0.31496062992125984"/>
  <pageSetup paperSize="9" scale="83" orientation="portrait" r:id="rId1"/>
  <headerFooter>
    <oddHeader>&amp;C&amp;"Arial,Negrito"&amp;14ANEXO 5.1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OutlineSymbols="0" showWhiteSpace="0" zoomScale="130" zoomScaleNormal="130" workbookViewId="0">
      <pane ySplit="4" topLeftCell="A5" activePane="bottomLeft" state="frozen"/>
      <selection pane="bottomLeft" activeCell="A19" sqref="A1:F19"/>
    </sheetView>
  </sheetViews>
  <sheetFormatPr defaultColWidth="9" defaultRowHeight="14.25" x14ac:dyDescent="0.2"/>
  <cols>
    <col min="1" max="1" width="10" style="97" bestFit="1" customWidth="1"/>
    <col min="2" max="2" width="10" style="97" hidden="1" customWidth="1"/>
    <col min="3" max="3" width="13.25" style="97" hidden="1" customWidth="1"/>
    <col min="4" max="4" width="54.5" style="97" customWidth="1"/>
    <col min="5" max="5" width="13" style="97" bestFit="1" customWidth="1"/>
    <col min="6" max="6" width="11.75" style="97" customWidth="1"/>
    <col min="7" max="7" width="13" style="97" bestFit="1" customWidth="1"/>
    <col min="8" max="8" width="9.875" style="97" customWidth="1"/>
    <col min="9" max="16384" width="9" style="97"/>
  </cols>
  <sheetData>
    <row r="1" spans="1:8" ht="31.5" customHeight="1" x14ac:dyDescent="0.25">
      <c r="A1" s="96"/>
      <c r="B1" s="96"/>
      <c r="C1" s="96"/>
      <c r="D1" s="96"/>
      <c r="E1" s="131"/>
      <c r="F1" s="131"/>
    </row>
    <row r="2" spans="1:8" ht="31.5" customHeight="1" x14ac:dyDescent="0.2">
      <c r="A2" s="320" t="s">
        <v>4</v>
      </c>
      <c r="B2" s="320"/>
      <c r="C2" s="320"/>
      <c r="D2" s="320"/>
      <c r="E2" s="320"/>
      <c r="F2" s="320"/>
    </row>
    <row r="3" spans="1:8" ht="24" customHeight="1" thickBot="1" x14ac:dyDescent="0.25">
      <c r="A3" s="229" t="s">
        <v>286</v>
      </c>
      <c r="B3" s="230"/>
      <c r="C3" s="230"/>
      <c r="D3" s="230"/>
      <c r="E3" s="230"/>
      <c r="F3" s="230"/>
    </row>
    <row r="4" spans="1:8" s="46" customFormat="1" ht="30.75" customHeight="1" thickTop="1" x14ac:dyDescent="0.2">
      <c r="A4" s="132" t="s">
        <v>6</v>
      </c>
      <c r="B4" s="133" t="s">
        <v>7</v>
      </c>
      <c r="C4" s="134" t="s">
        <v>8</v>
      </c>
      <c r="D4" s="134" t="s">
        <v>9</v>
      </c>
      <c r="E4" s="135" t="s">
        <v>292</v>
      </c>
      <c r="F4" s="136" t="s">
        <v>285</v>
      </c>
    </row>
    <row r="5" spans="1:8" s="46" customFormat="1" ht="18" customHeight="1" x14ac:dyDescent="0.2">
      <c r="A5" s="137"/>
      <c r="B5" s="138"/>
      <c r="C5" s="138"/>
      <c r="D5" s="138"/>
      <c r="E5" s="138"/>
      <c r="F5" s="139"/>
    </row>
    <row r="6" spans="1:8" s="143" customFormat="1" ht="33" customHeight="1" x14ac:dyDescent="0.2">
      <c r="A6" s="156">
        <v>1</v>
      </c>
      <c r="B6" s="140"/>
      <c r="C6" s="140"/>
      <c r="D6" s="140" t="s">
        <v>291</v>
      </c>
      <c r="E6" s="141">
        <f>'Anexo 2'!I6:I7+'Anexo 2'!I24</f>
        <v>24790.579999999998</v>
      </c>
      <c r="F6" s="142">
        <f>E6/$H$20</f>
        <v>8.1471875442637606E-2</v>
      </c>
    </row>
    <row r="7" spans="1:8" s="143" customFormat="1" ht="39.75" customHeight="1" x14ac:dyDescent="0.2">
      <c r="A7" s="156">
        <v>2</v>
      </c>
      <c r="B7" s="140"/>
      <c r="C7" s="140"/>
      <c r="D7" s="140" t="s">
        <v>346</v>
      </c>
      <c r="E7" s="141">
        <f>Plan1!G9</f>
        <v>47467.609999999993</v>
      </c>
      <c r="F7" s="142">
        <f t="shared" ref="F7:F17" si="0">E7/$H$20</f>
        <v>0.15599777050313865</v>
      </c>
      <c r="H7" s="144"/>
    </row>
    <row r="8" spans="1:8" s="143" customFormat="1" ht="46.5" customHeight="1" x14ac:dyDescent="0.2">
      <c r="A8" s="156">
        <v>3</v>
      </c>
      <c r="B8" s="140"/>
      <c r="C8" s="140"/>
      <c r="D8" s="140" t="s">
        <v>348</v>
      </c>
      <c r="E8" s="141">
        <f>Plan1!G19</f>
        <v>51939.31</v>
      </c>
      <c r="F8" s="142">
        <f t="shared" si="0"/>
        <v>0.17069358582560559</v>
      </c>
      <c r="H8" s="144"/>
    </row>
    <row r="9" spans="1:8" s="143" customFormat="1" ht="50.25" customHeight="1" x14ac:dyDescent="0.2">
      <c r="A9" s="156">
        <v>4</v>
      </c>
      <c r="B9" s="140"/>
      <c r="C9" s="140"/>
      <c r="D9" s="140" t="s">
        <v>349</v>
      </c>
      <c r="E9" s="141">
        <f>Plan1!G27</f>
        <v>55749.68</v>
      </c>
      <c r="F9" s="142">
        <f t="shared" si="0"/>
        <v>0.18321600321278911</v>
      </c>
      <c r="H9" s="144"/>
    </row>
    <row r="10" spans="1:8" s="143" customFormat="1" ht="46.5" customHeight="1" x14ac:dyDescent="0.2">
      <c r="A10" s="156">
        <v>5</v>
      </c>
      <c r="B10" s="140"/>
      <c r="C10" s="140"/>
      <c r="D10" s="140" t="s">
        <v>350</v>
      </c>
      <c r="E10" s="141">
        <f>Plan1!G35</f>
        <v>55749.68</v>
      </c>
      <c r="F10" s="142">
        <f t="shared" si="0"/>
        <v>0.18321600321278911</v>
      </c>
      <c r="H10" s="144"/>
    </row>
    <row r="11" spans="1:8" s="143" customFormat="1" ht="45" customHeight="1" x14ac:dyDescent="0.2">
      <c r="A11" s="156">
        <v>6</v>
      </c>
      <c r="B11" s="140"/>
      <c r="C11" s="140"/>
      <c r="D11" s="140" t="s">
        <v>351</v>
      </c>
      <c r="E11" s="141">
        <f>Plan1!G43</f>
        <v>55749.68</v>
      </c>
      <c r="F11" s="142">
        <f t="shared" si="0"/>
        <v>0.18321600321278911</v>
      </c>
      <c r="H11" s="144"/>
    </row>
    <row r="12" spans="1:8" s="143" customFormat="1" ht="39.75" customHeight="1" x14ac:dyDescent="0.2">
      <c r="A12" s="156">
        <v>7</v>
      </c>
      <c r="B12" s="140"/>
      <c r="C12" s="140"/>
      <c r="D12" s="140" t="s">
        <v>293</v>
      </c>
      <c r="E12" s="141">
        <f>'Anexo 2'!H8+'Anexo 2'!H29+'Anexo 2'!H28+'Anexo 2'!I25</f>
        <v>5804.6899999999987</v>
      </c>
      <c r="F12" s="142">
        <f t="shared" si="0"/>
        <v>1.9076559752257673E-2</v>
      </c>
      <c r="H12" s="144"/>
    </row>
    <row r="13" spans="1:8" s="143" customFormat="1" ht="39.75" customHeight="1" x14ac:dyDescent="0.2">
      <c r="A13" s="156">
        <v>8</v>
      </c>
      <c r="B13" s="157"/>
      <c r="C13" s="157"/>
      <c r="D13" s="157" t="s">
        <v>352</v>
      </c>
      <c r="E13" s="158">
        <f>'Anexo 2'!I51</f>
        <v>1915.2</v>
      </c>
      <c r="F13" s="142">
        <f t="shared" si="0"/>
        <v>6.294122035375516E-3</v>
      </c>
      <c r="H13" s="144"/>
    </row>
    <row r="14" spans="1:8" s="143" customFormat="1" ht="39.75" customHeight="1" x14ac:dyDescent="0.2">
      <c r="A14" s="156">
        <v>9</v>
      </c>
      <c r="B14" s="157"/>
      <c r="C14" s="157"/>
      <c r="D14" s="157" t="s">
        <v>347</v>
      </c>
      <c r="E14" s="158">
        <f>'Anexo 2'!I53</f>
        <v>2209.3200000000002</v>
      </c>
      <c r="F14" s="142">
        <f t="shared" si="0"/>
        <v>7.2607193479510418E-3</v>
      </c>
      <c r="H14" s="144"/>
    </row>
    <row r="15" spans="1:8" s="143" customFormat="1" ht="39.75" customHeight="1" x14ac:dyDescent="0.2">
      <c r="A15" s="156">
        <v>10</v>
      </c>
      <c r="B15" s="157"/>
      <c r="C15" s="157"/>
      <c r="D15" s="157" t="s">
        <v>294</v>
      </c>
      <c r="E15" s="158">
        <f>'Anexo 2'!I52</f>
        <v>652.91999999999996</v>
      </c>
      <c r="F15" s="142">
        <f t="shared" si="0"/>
        <v>2.1457592728369784E-3</v>
      </c>
      <c r="H15" s="144"/>
    </row>
    <row r="16" spans="1:8" s="143" customFormat="1" ht="39.75" customHeight="1" x14ac:dyDescent="0.2">
      <c r="A16" s="156">
        <v>11</v>
      </c>
      <c r="B16" s="157"/>
      <c r="C16" s="157"/>
      <c r="D16" s="157" t="s">
        <v>482</v>
      </c>
      <c r="E16" s="158">
        <f>'Anexo 2'!I31</f>
        <v>2096.34</v>
      </c>
      <c r="F16" s="142">
        <f t="shared" si="0"/>
        <v>6.8894213594606875E-3</v>
      </c>
      <c r="H16" s="144"/>
    </row>
    <row r="17" spans="1:8" s="143" customFormat="1" ht="39.75" customHeight="1" x14ac:dyDescent="0.2">
      <c r="A17" s="156">
        <v>12</v>
      </c>
      <c r="B17" s="157"/>
      <c r="C17" s="157"/>
      <c r="D17" s="157" t="s">
        <v>483</v>
      </c>
      <c r="E17" s="158">
        <f>'Anexo 2'!I30</f>
        <v>158.88999999999999</v>
      </c>
      <c r="F17" s="142">
        <f t="shared" si="0"/>
        <v>5.2217682236884691E-4</v>
      </c>
      <c r="H17" s="144"/>
    </row>
    <row r="18" spans="1:8" s="143" customFormat="1" ht="12" customHeight="1" x14ac:dyDescent="0.2">
      <c r="A18" s="156"/>
      <c r="B18" s="157"/>
      <c r="C18" s="157"/>
      <c r="D18" s="157"/>
      <c r="E18" s="158"/>
      <c r="F18" s="213"/>
      <c r="H18" s="144"/>
    </row>
    <row r="19" spans="1:8" s="145" customFormat="1" ht="30.75" customHeight="1" thickBot="1" x14ac:dyDescent="0.25">
      <c r="A19" s="146"/>
      <c r="B19" s="147"/>
      <c r="C19" s="148"/>
      <c r="D19" s="193" t="s">
        <v>141</v>
      </c>
      <c r="E19" s="149">
        <f>SUM(E6:E17)</f>
        <v>304283.90000000002</v>
      </c>
      <c r="F19" s="150">
        <f>SUM(F6:F17)</f>
        <v>0.99999999999999978</v>
      </c>
      <c r="H19" s="144"/>
    </row>
    <row r="20" spans="1:8" s="46" customFormat="1" ht="35.25" customHeight="1" thickTop="1" x14ac:dyDescent="0.2">
      <c r="A20" s="151"/>
      <c r="B20" s="151"/>
      <c r="C20" s="151"/>
      <c r="D20" s="152"/>
      <c r="E20" s="154">
        <f>E19-'Anexo 2'!G57</f>
        <v>0</v>
      </c>
      <c r="F20" s="192"/>
      <c r="G20" s="154"/>
      <c r="H20" s="153">
        <f>'Anexo 2'!G57</f>
        <v>304283.90000000002</v>
      </c>
    </row>
    <row r="21" spans="1:8" s="46" customFormat="1" ht="19.5" customHeight="1" x14ac:dyDescent="0.2">
      <c r="A21" s="321"/>
      <c r="B21" s="321"/>
      <c r="C21" s="321"/>
      <c r="D21" s="155"/>
      <c r="E21" s="321"/>
      <c r="F21" s="321"/>
    </row>
    <row r="22" spans="1:8" s="46" customFormat="1" ht="19.5" hidden="1" customHeight="1" x14ac:dyDescent="0.2">
      <c r="A22" s="321"/>
      <c r="B22" s="321"/>
      <c r="C22" s="321"/>
      <c r="D22" s="155"/>
      <c r="E22" s="321"/>
      <c r="F22" s="321"/>
    </row>
    <row r="23" spans="1:8" s="46" customFormat="1" ht="19.5" hidden="1" customHeight="1" x14ac:dyDescent="0.2">
      <c r="A23" s="321"/>
      <c r="B23" s="321"/>
      <c r="C23" s="321"/>
      <c r="D23" s="155"/>
      <c r="E23" s="321"/>
      <c r="F23" s="321"/>
    </row>
    <row r="24" spans="1:8" ht="60" customHeight="1" x14ac:dyDescent="0.2">
      <c r="A24" s="101"/>
      <c r="B24" s="101"/>
      <c r="C24" s="101"/>
      <c r="D24" s="101"/>
      <c r="E24" s="101"/>
      <c r="F24" s="101"/>
      <c r="G24" s="1"/>
    </row>
    <row r="25" spans="1:8" ht="69.95" customHeight="1" x14ac:dyDescent="0.2">
      <c r="A25" s="239"/>
      <c r="B25" s="240"/>
      <c r="C25" s="240"/>
      <c r="D25" s="240"/>
      <c r="E25" s="240"/>
      <c r="F25" s="240"/>
    </row>
  </sheetData>
  <mergeCells count="9">
    <mergeCell ref="A2:F2"/>
    <mergeCell ref="A3:F3"/>
    <mergeCell ref="A21:C21"/>
    <mergeCell ref="E21:F21"/>
    <mergeCell ref="A25:F25"/>
    <mergeCell ref="A22:C22"/>
    <mergeCell ref="E22:F22"/>
    <mergeCell ref="A23:C23"/>
    <mergeCell ref="E23:F23"/>
  </mergeCells>
  <printOptions horizontalCentered="1"/>
  <pageMargins left="0.51181102362204722" right="0.51181102362204722" top="0.98425196850393704" bottom="0.98425196850393704" header="0.51181102362204722" footer="0.51181102362204722"/>
  <pageSetup paperSize="9" scale="95" orientation="portrait" r:id="rId1"/>
  <headerFooter>
    <oddHeader>&amp;L &amp;CPODER JUDICIÁRIO
Justiça Federal de Primeiro Grau 
Seção Judiciária do Espírito Santo &amp;R</oddHeader>
    <oddFooter>&amp;L &amp;C &amp;R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view="pageBreakPreview" zoomScaleNormal="85" zoomScaleSheetLayoutView="100" workbookViewId="0">
      <selection activeCell="H11" sqref="H11"/>
    </sheetView>
  </sheetViews>
  <sheetFormatPr defaultRowHeight="12.75" x14ac:dyDescent="0.2"/>
  <cols>
    <col min="1" max="1" width="13.5" style="78" customWidth="1"/>
    <col min="2" max="2" width="49.375" style="78" customWidth="1"/>
    <col min="3" max="3" width="12.375" style="78" customWidth="1"/>
    <col min="4" max="4" width="13.125" style="85" customWidth="1"/>
    <col min="5" max="5" width="9.125" style="130" customWidth="1"/>
    <col min="6" max="6" width="16.625" style="85" customWidth="1"/>
    <col min="7" max="7" width="8.875" style="78" customWidth="1"/>
    <col min="8" max="8" width="15.875" style="85" customWidth="1"/>
    <col min="9" max="9" width="8.375" style="78" customWidth="1"/>
    <col min="10" max="10" width="0" style="78" hidden="1" customWidth="1"/>
    <col min="11" max="11" width="14.5" style="78" hidden="1" customWidth="1"/>
    <col min="12" max="12" width="12.375" style="78" hidden="1" customWidth="1"/>
    <col min="13" max="238" width="9" style="78"/>
    <col min="239" max="239" width="13.5" style="78" customWidth="1"/>
    <col min="240" max="240" width="50.875" style="78" customWidth="1"/>
    <col min="241" max="241" width="7.25" style="78" customWidth="1"/>
    <col min="242" max="242" width="9.125" style="78" customWidth="1"/>
    <col min="243" max="243" width="12.875" style="78" bestFit="1" customWidth="1"/>
    <col min="244" max="244" width="16.5" style="78" bestFit="1" customWidth="1"/>
    <col min="245" max="245" width="22" style="78" customWidth="1"/>
    <col min="246" max="246" width="14.875" style="78" customWidth="1"/>
    <col min="247" max="247" width="13.75" style="78" customWidth="1"/>
    <col min="248" max="248" width="22.875" style="78" customWidth="1"/>
    <col min="249" max="249" width="79.5" style="78" customWidth="1"/>
    <col min="250" max="250" width="9" style="78"/>
    <col min="251" max="251" width="9.75" style="78" bestFit="1" customWidth="1"/>
    <col min="252" max="494" width="9" style="78"/>
    <col min="495" max="495" width="13.5" style="78" customWidth="1"/>
    <col min="496" max="496" width="50.875" style="78" customWidth="1"/>
    <col min="497" max="497" width="7.25" style="78" customWidth="1"/>
    <col min="498" max="498" width="9.125" style="78" customWidth="1"/>
    <col min="499" max="499" width="12.875" style="78" bestFit="1" customWidth="1"/>
    <col min="500" max="500" width="16.5" style="78" bestFit="1" customWidth="1"/>
    <col min="501" max="501" width="22" style="78" customWidth="1"/>
    <col min="502" max="502" width="14.875" style="78" customWidth="1"/>
    <col min="503" max="503" width="13.75" style="78" customWidth="1"/>
    <col min="504" max="504" width="22.875" style="78" customWidth="1"/>
    <col min="505" max="505" width="79.5" style="78" customWidth="1"/>
    <col min="506" max="506" width="9" style="78"/>
    <col min="507" max="507" width="9.75" style="78" bestFit="1" customWidth="1"/>
    <col min="508" max="750" width="9" style="78"/>
    <col min="751" max="751" width="13.5" style="78" customWidth="1"/>
    <col min="752" max="752" width="50.875" style="78" customWidth="1"/>
    <col min="753" max="753" width="7.25" style="78" customWidth="1"/>
    <col min="754" max="754" width="9.125" style="78" customWidth="1"/>
    <col min="755" max="755" width="12.875" style="78" bestFit="1" customWidth="1"/>
    <col min="756" max="756" width="16.5" style="78" bestFit="1" customWidth="1"/>
    <col min="757" max="757" width="22" style="78" customWidth="1"/>
    <col min="758" max="758" width="14.875" style="78" customWidth="1"/>
    <col min="759" max="759" width="13.75" style="78" customWidth="1"/>
    <col min="760" max="760" width="22.875" style="78" customWidth="1"/>
    <col min="761" max="761" width="79.5" style="78" customWidth="1"/>
    <col min="762" max="762" width="9" style="78"/>
    <col min="763" max="763" width="9.75" style="78" bestFit="1" customWidth="1"/>
    <col min="764" max="1006" width="9" style="78"/>
    <col min="1007" max="1007" width="13.5" style="78" customWidth="1"/>
    <col min="1008" max="1008" width="50.875" style="78" customWidth="1"/>
    <col min="1009" max="1009" width="7.25" style="78" customWidth="1"/>
    <col min="1010" max="1010" width="9.125" style="78" customWidth="1"/>
    <col min="1011" max="1011" width="12.875" style="78" bestFit="1" customWidth="1"/>
    <col min="1012" max="1012" width="16.5" style="78" bestFit="1" customWidth="1"/>
    <col min="1013" max="1013" width="22" style="78" customWidth="1"/>
    <col min="1014" max="1014" width="14.875" style="78" customWidth="1"/>
    <col min="1015" max="1015" width="13.75" style="78" customWidth="1"/>
    <col min="1016" max="1016" width="22.875" style="78" customWidth="1"/>
    <col min="1017" max="1017" width="79.5" style="78" customWidth="1"/>
    <col min="1018" max="1018" width="9" style="78"/>
    <col min="1019" max="1019" width="9.75" style="78" bestFit="1" customWidth="1"/>
    <col min="1020" max="1262" width="9" style="78"/>
    <col min="1263" max="1263" width="13.5" style="78" customWidth="1"/>
    <col min="1264" max="1264" width="50.875" style="78" customWidth="1"/>
    <col min="1265" max="1265" width="7.25" style="78" customWidth="1"/>
    <col min="1266" max="1266" width="9.125" style="78" customWidth="1"/>
    <col min="1267" max="1267" width="12.875" style="78" bestFit="1" customWidth="1"/>
    <col min="1268" max="1268" width="16.5" style="78" bestFit="1" customWidth="1"/>
    <col min="1269" max="1269" width="22" style="78" customWidth="1"/>
    <col min="1270" max="1270" width="14.875" style="78" customWidth="1"/>
    <col min="1271" max="1271" width="13.75" style="78" customWidth="1"/>
    <col min="1272" max="1272" width="22.875" style="78" customWidth="1"/>
    <col min="1273" max="1273" width="79.5" style="78" customWidth="1"/>
    <col min="1274" max="1274" width="9" style="78"/>
    <col min="1275" max="1275" width="9.75" style="78" bestFit="1" customWidth="1"/>
    <col min="1276" max="1518" width="9" style="78"/>
    <col min="1519" max="1519" width="13.5" style="78" customWidth="1"/>
    <col min="1520" max="1520" width="50.875" style="78" customWidth="1"/>
    <col min="1521" max="1521" width="7.25" style="78" customWidth="1"/>
    <col min="1522" max="1522" width="9.125" style="78" customWidth="1"/>
    <col min="1523" max="1523" width="12.875" style="78" bestFit="1" customWidth="1"/>
    <col min="1524" max="1524" width="16.5" style="78" bestFit="1" customWidth="1"/>
    <col min="1525" max="1525" width="22" style="78" customWidth="1"/>
    <col min="1526" max="1526" width="14.875" style="78" customWidth="1"/>
    <col min="1527" max="1527" width="13.75" style="78" customWidth="1"/>
    <col min="1528" max="1528" width="22.875" style="78" customWidth="1"/>
    <col min="1529" max="1529" width="79.5" style="78" customWidth="1"/>
    <col min="1530" max="1530" width="9" style="78"/>
    <col min="1531" max="1531" width="9.75" style="78" bestFit="1" customWidth="1"/>
    <col min="1532" max="1774" width="9" style="78"/>
    <col min="1775" max="1775" width="13.5" style="78" customWidth="1"/>
    <col min="1776" max="1776" width="50.875" style="78" customWidth="1"/>
    <col min="1777" max="1777" width="7.25" style="78" customWidth="1"/>
    <col min="1778" max="1778" width="9.125" style="78" customWidth="1"/>
    <col min="1779" max="1779" width="12.875" style="78" bestFit="1" customWidth="1"/>
    <col min="1780" max="1780" width="16.5" style="78" bestFit="1" customWidth="1"/>
    <col min="1781" max="1781" width="22" style="78" customWidth="1"/>
    <col min="1782" max="1782" width="14.875" style="78" customWidth="1"/>
    <col min="1783" max="1783" width="13.75" style="78" customWidth="1"/>
    <col min="1784" max="1784" width="22.875" style="78" customWidth="1"/>
    <col min="1785" max="1785" width="79.5" style="78" customWidth="1"/>
    <col min="1786" max="1786" width="9" style="78"/>
    <col min="1787" max="1787" width="9.75" style="78" bestFit="1" customWidth="1"/>
    <col min="1788" max="2030" width="9" style="78"/>
    <col min="2031" max="2031" width="13.5" style="78" customWidth="1"/>
    <col min="2032" max="2032" width="50.875" style="78" customWidth="1"/>
    <col min="2033" max="2033" width="7.25" style="78" customWidth="1"/>
    <col min="2034" max="2034" width="9.125" style="78" customWidth="1"/>
    <col min="2035" max="2035" width="12.875" style="78" bestFit="1" customWidth="1"/>
    <col min="2036" max="2036" width="16.5" style="78" bestFit="1" customWidth="1"/>
    <col min="2037" max="2037" width="22" style="78" customWidth="1"/>
    <col min="2038" max="2038" width="14.875" style="78" customWidth="1"/>
    <col min="2039" max="2039" width="13.75" style="78" customWidth="1"/>
    <col min="2040" max="2040" width="22.875" style="78" customWidth="1"/>
    <col min="2041" max="2041" width="79.5" style="78" customWidth="1"/>
    <col min="2042" max="2042" width="9" style="78"/>
    <col min="2043" max="2043" width="9.75" style="78" bestFit="1" customWidth="1"/>
    <col min="2044" max="2286" width="9" style="78"/>
    <col min="2287" max="2287" width="13.5" style="78" customWidth="1"/>
    <col min="2288" max="2288" width="50.875" style="78" customWidth="1"/>
    <col min="2289" max="2289" width="7.25" style="78" customWidth="1"/>
    <col min="2290" max="2290" width="9.125" style="78" customWidth="1"/>
    <col min="2291" max="2291" width="12.875" style="78" bestFit="1" customWidth="1"/>
    <col min="2292" max="2292" width="16.5" style="78" bestFit="1" customWidth="1"/>
    <col min="2293" max="2293" width="22" style="78" customWidth="1"/>
    <col min="2294" max="2294" width="14.875" style="78" customWidth="1"/>
    <col min="2295" max="2295" width="13.75" style="78" customWidth="1"/>
    <col min="2296" max="2296" width="22.875" style="78" customWidth="1"/>
    <col min="2297" max="2297" width="79.5" style="78" customWidth="1"/>
    <col min="2298" max="2298" width="9" style="78"/>
    <col min="2299" max="2299" width="9.75" style="78" bestFit="1" customWidth="1"/>
    <col min="2300" max="2542" width="9" style="78"/>
    <col min="2543" max="2543" width="13.5" style="78" customWidth="1"/>
    <col min="2544" max="2544" width="50.875" style="78" customWidth="1"/>
    <col min="2545" max="2545" width="7.25" style="78" customWidth="1"/>
    <col min="2546" max="2546" width="9.125" style="78" customWidth="1"/>
    <col min="2547" max="2547" width="12.875" style="78" bestFit="1" customWidth="1"/>
    <col min="2548" max="2548" width="16.5" style="78" bestFit="1" customWidth="1"/>
    <col min="2549" max="2549" width="22" style="78" customWidth="1"/>
    <col min="2550" max="2550" width="14.875" style="78" customWidth="1"/>
    <col min="2551" max="2551" width="13.75" style="78" customWidth="1"/>
    <col min="2552" max="2552" width="22.875" style="78" customWidth="1"/>
    <col min="2553" max="2553" width="79.5" style="78" customWidth="1"/>
    <col min="2554" max="2554" width="9" style="78"/>
    <col min="2555" max="2555" width="9.75" style="78" bestFit="1" customWidth="1"/>
    <col min="2556" max="2798" width="9" style="78"/>
    <col min="2799" max="2799" width="13.5" style="78" customWidth="1"/>
    <col min="2800" max="2800" width="50.875" style="78" customWidth="1"/>
    <col min="2801" max="2801" width="7.25" style="78" customWidth="1"/>
    <col min="2802" max="2802" width="9.125" style="78" customWidth="1"/>
    <col min="2803" max="2803" width="12.875" style="78" bestFit="1" customWidth="1"/>
    <col min="2804" max="2804" width="16.5" style="78" bestFit="1" customWidth="1"/>
    <col min="2805" max="2805" width="22" style="78" customWidth="1"/>
    <col min="2806" max="2806" width="14.875" style="78" customWidth="1"/>
    <col min="2807" max="2807" width="13.75" style="78" customWidth="1"/>
    <col min="2808" max="2808" width="22.875" style="78" customWidth="1"/>
    <col min="2809" max="2809" width="79.5" style="78" customWidth="1"/>
    <col min="2810" max="2810" width="9" style="78"/>
    <col min="2811" max="2811" width="9.75" style="78" bestFit="1" customWidth="1"/>
    <col min="2812" max="3054" width="9" style="78"/>
    <col min="3055" max="3055" width="13.5" style="78" customWidth="1"/>
    <col min="3056" max="3056" width="50.875" style="78" customWidth="1"/>
    <col min="3057" max="3057" width="7.25" style="78" customWidth="1"/>
    <col min="3058" max="3058" width="9.125" style="78" customWidth="1"/>
    <col min="3059" max="3059" width="12.875" style="78" bestFit="1" customWidth="1"/>
    <col min="3060" max="3060" width="16.5" style="78" bestFit="1" customWidth="1"/>
    <col min="3061" max="3061" width="22" style="78" customWidth="1"/>
    <col min="3062" max="3062" width="14.875" style="78" customWidth="1"/>
    <col min="3063" max="3063" width="13.75" style="78" customWidth="1"/>
    <col min="3064" max="3064" width="22.875" style="78" customWidth="1"/>
    <col min="3065" max="3065" width="79.5" style="78" customWidth="1"/>
    <col min="3066" max="3066" width="9" style="78"/>
    <col min="3067" max="3067" width="9.75" style="78" bestFit="1" customWidth="1"/>
    <col min="3068" max="3310" width="9" style="78"/>
    <col min="3311" max="3311" width="13.5" style="78" customWidth="1"/>
    <col min="3312" max="3312" width="50.875" style="78" customWidth="1"/>
    <col min="3313" max="3313" width="7.25" style="78" customWidth="1"/>
    <col min="3314" max="3314" width="9.125" style="78" customWidth="1"/>
    <col min="3315" max="3315" width="12.875" style="78" bestFit="1" customWidth="1"/>
    <col min="3316" max="3316" width="16.5" style="78" bestFit="1" customWidth="1"/>
    <col min="3317" max="3317" width="22" style="78" customWidth="1"/>
    <col min="3318" max="3318" width="14.875" style="78" customWidth="1"/>
    <col min="3319" max="3319" width="13.75" style="78" customWidth="1"/>
    <col min="3320" max="3320" width="22.875" style="78" customWidth="1"/>
    <col min="3321" max="3321" width="79.5" style="78" customWidth="1"/>
    <col min="3322" max="3322" width="9" style="78"/>
    <col min="3323" max="3323" width="9.75" style="78" bestFit="1" customWidth="1"/>
    <col min="3324" max="3566" width="9" style="78"/>
    <col min="3567" max="3567" width="13.5" style="78" customWidth="1"/>
    <col min="3568" max="3568" width="50.875" style="78" customWidth="1"/>
    <col min="3569" max="3569" width="7.25" style="78" customWidth="1"/>
    <col min="3570" max="3570" width="9.125" style="78" customWidth="1"/>
    <col min="3571" max="3571" width="12.875" style="78" bestFit="1" customWidth="1"/>
    <col min="3572" max="3572" width="16.5" style="78" bestFit="1" customWidth="1"/>
    <col min="3573" max="3573" width="22" style="78" customWidth="1"/>
    <col min="3574" max="3574" width="14.875" style="78" customWidth="1"/>
    <col min="3575" max="3575" width="13.75" style="78" customWidth="1"/>
    <col min="3576" max="3576" width="22.875" style="78" customWidth="1"/>
    <col min="3577" max="3577" width="79.5" style="78" customWidth="1"/>
    <col min="3578" max="3578" width="9" style="78"/>
    <col min="3579" max="3579" width="9.75" style="78" bestFit="1" customWidth="1"/>
    <col min="3580" max="3822" width="9" style="78"/>
    <col min="3823" max="3823" width="13.5" style="78" customWidth="1"/>
    <col min="3824" max="3824" width="50.875" style="78" customWidth="1"/>
    <col min="3825" max="3825" width="7.25" style="78" customWidth="1"/>
    <col min="3826" max="3826" width="9.125" style="78" customWidth="1"/>
    <col min="3827" max="3827" width="12.875" style="78" bestFit="1" customWidth="1"/>
    <col min="3828" max="3828" width="16.5" style="78" bestFit="1" customWidth="1"/>
    <col min="3829" max="3829" width="22" style="78" customWidth="1"/>
    <col min="3830" max="3830" width="14.875" style="78" customWidth="1"/>
    <col min="3831" max="3831" width="13.75" style="78" customWidth="1"/>
    <col min="3832" max="3832" width="22.875" style="78" customWidth="1"/>
    <col min="3833" max="3833" width="79.5" style="78" customWidth="1"/>
    <col min="3834" max="3834" width="9" style="78"/>
    <col min="3835" max="3835" width="9.75" style="78" bestFit="1" customWidth="1"/>
    <col min="3836" max="4078" width="9" style="78"/>
    <col min="4079" max="4079" width="13.5" style="78" customWidth="1"/>
    <col min="4080" max="4080" width="50.875" style="78" customWidth="1"/>
    <col min="4081" max="4081" width="7.25" style="78" customWidth="1"/>
    <col min="4082" max="4082" width="9.125" style="78" customWidth="1"/>
    <col min="4083" max="4083" width="12.875" style="78" bestFit="1" customWidth="1"/>
    <col min="4084" max="4084" width="16.5" style="78" bestFit="1" customWidth="1"/>
    <col min="4085" max="4085" width="22" style="78" customWidth="1"/>
    <col min="4086" max="4086" width="14.875" style="78" customWidth="1"/>
    <col min="4087" max="4087" width="13.75" style="78" customWidth="1"/>
    <col min="4088" max="4088" width="22.875" style="78" customWidth="1"/>
    <col min="4089" max="4089" width="79.5" style="78" customWidth="1"/>
    <col min="4090" max="4090" width="9" style="78"/>
    <col min="4091" max="4091" width="9.75" style="78" bestFit="1" customWidth="1"/>
    <col min="4092" max="4334" width="9" style="78"/>
    <col min="4335" max="4335" width="13.5" style="78" customWidth="1"/>
    <col min="4336" max="4336" width="50.875" style="78" customWidth="1"/>
    <col min="4337" max="4337" width="7.25" style="78" customWidth="1"/>
    <col min="4338" max="4338" width="9.125" style="78" customWidth="1"/>
    <col min="4339" max="4339" width="12.875" style="78" bestFit="1" customWidth="1"/>
    <col min="4340" max="4340" width="16.5" style="78" bestFit="1" customWidth="1"/>
    <col min="4341" max="4341" width="22" style="78" customWidth="1"/>
    <col min="4342" max="4342" width="14.875" style="78" customWidth="1"/>
    <col min="4343" max="4343" width="13.75" style="78" customWidth="1"/>
    <col min="4344" max="4344" width="22.875" style="78" customWidth="1"/>
    <col min="4345" max="4345" width="79.5" style="78" customWidth="1"/>
    <col min="4346" max="4346" width="9" style="78"/>
    <col min="4347" max="4347" width="9.75" style="78" bestFit="1" customWidth="1"/>
    <col min="4348" max="4590" width="9" style="78"/>
    <col min="4591" max="4591" width="13.5" style="78" customWidth="1"/>
    <col min="4592" max="4592" width="50.875" style="78" customWidth="1"/>
    <col min="4593" max="4593" width="7.25" style="78" customWidth="1"/>
    <col min="4594" max="4594" width="9.125" style="78" customWidth="1"/>
    <col min="4595" max="4595" width="12.875" style="78" bestFit="1" customWidth="1"/>
    <col min="4596" max="4596" width="16.5" style="78" bestFit="1" customWidth="1"/>
    <col min="4597" max="4597" width="22" style="78" customWidth="1"/>
    <col min="4598" max="4598" width="14.875" style="78" customWidth="1"/>
    <col min="4599" max="4599" width="13.75" style="78" customWidth="1"/>
    <col min="4600" max="4600" width="22.875" style="78" customWidth="1"/>
    <col min="4601" max="4601" width="79.5" style="78" customWidth="1"/>
    <col min="4602" max="4602" width="9" style="78"/>
    <col min="4603" max="4603" width="9.75" style="78" bestFit="1" customWidth="1"/>
    <col min="4604" max="4846" width="9" style="78"/>
    <col min="4847" max="4847" width="13.5" style="78" customWidth="1"/>
    <col min="4848" max="4848" width="50.875" style="78" customWidth="1"/>
    <col min="4849" max="4849" width="7.25" style="78" customWidth="1"/>
    <col min="4850" max="4850" width="9.125" style="78" customWidth="1"/>
    <col min="4851" max="4851" width="12.875" style="78" bestFit="1" customWidth="1"/>
    <col min="4852" max="4852" width="16.5" style="78" bestFit="1" customWidth="1"/>
    <col min="4853" max="4853" width="22" style="78" customWidth="1"/>
    <col min="4854" max="4854" width="14.875" style="78" customWidth="1"/>
    <col min="4855" max="4855" width="13.75" style="78" customWidth="1"/>
    <col min="4856" max="4856" width="22.875" style="78" customWidth="1"/>
    <col min="4857" max="4857" width="79.5" style="78" customWidth="1"/>
    <col min="4858" max="4858" width="9" style="78"/>
    <col min="4859" max="4859" width="9.75" style="78" bestFit="1" customWidth="1"/>
    <col min="4860" max="5102" width="9" style="78"/>
    <col min="5103" max="5103" width="13.5" style="78" customWidth="1"/>
    <col min="5104" max="5104" width="50.875" style="78" customWidth="1"/>
    <col min="5105" max="5105" width="7.25" style="78" customWidth="1"/>
    <col min="5106" max="5106" width="9.125" style="78" customWidth="1"/>
    <col min="5107" max="5107" width="12.875" style="78" bestFit="1" customWidth="1"/>
    <col min="5108" max="5108" width="16.5" style="78" bestFit="1" customWidth="1"/>
    <col min="5109" max="5109" width="22" style="78" customWidth="1"/>
    <col min="5110" max="5110" width="14.875" style="78" customWidth="1"/>
    <col min="5111" max="5111" width="13.75" style="78" customWidth="1"/>
    <col min="5112" max="5112" width="22.875" style="78" customWidth="1"/>
    <col min="5113" max="5113" width="79.5" style="78" customWidth="1"/>
    <col min="5114" max="5114" width="9" style="78"/>
    <col min="5115" max="5115" width="9.75" style="78" bestFit="1" customWidth="1"/>
    <col min="5116" max="5358" width="9" style="78"/>
    <col min="5359" max="5359" width="13.5" style="78" customWidth="1"/>
    <col min="5360" max="5360" width="50.875" style="78" customWidth="1"/>
    <col min="5361" max="5361" width="7.25" style="78" customWidth="1"/>
    <col min="5362" max="5362" width="9.125" style="78" customWidth="1"/>
    <col min="5363" max="5363" width="12.875" style="78" bestFit="1" customWidth="1"/>
    <col min="5364" max="5364" width="16.5" style="78" bestFit="1" customWidth="1"/>
    <col min="5365" max="5365" width="22" style="78" customWidth="1"/>
    <col min="5366" max="5366" width="14.875" style="78" customWidth="1"/>
    <col min="5367" max="5367" width="13.75" style="78" customWidth="1"/>
    <col min="5368" max="5368" width="22.875" style="78" customWidth="1"/>
    <col min="5369" max="5369" width="79.5" style="78" customWidth="1"/>
    <col min="5370" max="5370" width="9" style="78"/>
    <col min="5371" max="5371" width="9.75" style="78" bestFit="1" customWidth="1"/>
    <col min="5372" max="5614" width="9" style="78"/>
    <col min="5615" max="5615" width="13.5" style="78" customWidth="1"/>
    <col min="5616" max="5616" width="50.875" style="78" customWidth="1"/>
    <col min="5617" max="5617" width="7.25" style="78" customWidth="1"/>
    <col min="5618" max="5618" width="9.125" style="78" customWidth="1"/>
    <col min="5619" max="5619" width="12.875" style="78" bestFit="1" customWidth="1"/>
    <col min="5620" max="5620" width="16.5" style="78" bestFit="1" customWidth="1"/>
    <col min="5621" max="5621" width="22" style="78" customWidth="1"/>
    <col min="5622" max="5622" width="14.875" style="78" customWidth="1"/>
    <col min="5623" max="5623" width="13.75" style="78" customWidth="1"/>
    <col min="5624" max="5624" width="22.875" style="78" customWidth="1"/>
    <col min="5625" max="5625" width="79.5" style="78" customWidth="1"/>
    <col min="5626" max="5626" width="9" style="78"/>
    <col min="5627" max="5627" width="9.75" style="78" bestFit="1" customWidth="1"/>
    <col min="5628" max="5870" width="9" style="78"/>
    <col min="5871" max="5871" width="13.5" style="78" customWidth="1"/>
    <col min="5872" max="5872" width="50.875" style="78" customWidth="1"/>
    <col min="5873" max="5873" width="7.25" style="78" customWidth="1"/>
    <col min="5874" max="5874" width="9.125" style="78" customWidth="1"/>
    <col min="5875" max="5875" width="12.875" style="78" bestFit="1" customWidth="1"/>
    <col min="5876" max="5876" width="16.5" style="78" bestFit="1" customWidth="1"/>
    <col min="5877" max="5877" width="22" style="78" customWidth="1"/>
    <col min="5878" max="5878" width="14.875" style="78" customWidth="1"/>
    <col min="5879" max="5879" width="13.75" style="78" customWidth="1"/>
    <col min="5880" max="5880" width="22.875" style="78" customWidth="1"/>
    <col min="5881" max="5881" width="79.5" style="78" customWidth="1"/>
    <col min="5882" max="5882" width="9" style="78"/>
    <col min="5883" max="5883" width="9.75" style="78" bestFit="1" customWidth="1"/>
    <col min="5884" max="6126" width="9" style="78"/>
    <col min="6127" max="6127" width="13.5" style="78" customWidth="1"/>
    <col min="6128" max="6128" width="50.875" style="78" customWidth="1"/>
    <col min="6129" max="6129" width="7.25" style="78" customWidth="1"/>
    <col min="6130" max="6130" width="9.125" style="78" customWidth="1"/>
    <col min="6131" max="6131" width="12.875" style="78" bestFit="1" customWidth="1"/>
    <col min="6132" max="6132" width="16.5" style="78" bestFit="1" customWidth="1"/>
    <col min="6133" max="6133" width="22" style="78" customWidth="1"/>
    <col min="6134" max="6134" width="14.875" style="78" customWidth="1"/>
    <col min="6135" max="6135" width="13.75" style="78" customWidth="1"/>
    <col min="6136" max="6136" width="22.875" style="78" customWidth="1"/>
    <col min="6137" max="6137" width="79.5" style="78" customWidth="1"/>
    <col min="6138" max="6138" width="9" style="78"/>
    <col min="6139" max="6139" width="9.75" style="78" bestFit="1" customWidth="1"/>
    <col min="6140" max="6382" width="9" style="78"/>
    <col min="6383" max="6383" width="13.5" style="78" customWidth="1"/>
    <col min="6384" max="6384" width="50.875" style="78" customWidth="1"/>
    <col min="6385" max="6385" width="7.25" style="78" customWidth="1"/>
    <col min="6386" max="6386" width="9.125" style="78" customWidth="1"/>
    <col min="6387" max="6387" width="12.875" style="78" bestFit="1" customWidth="1"/>
    <col min="6388" max="6388" width="16.5" style="78" bestFit="1" customWidth="1"/>
    <col min="6389" max="6389" width="22" style="78" customWidth="1"/>
    <col min="6390" max="6390" width="14.875" style="78" customWidth="1"/>
    <col min="6391" max="6391" width="13.75" style="78" customWidth="1"/>
    <col min="6392" max="6392" width="22.875" style="78" customWidth="1"/>
    <col min="6393" max="6393" width="79.5" style="78" customWidth="1"/>
    <col min="6394" max="6394" width="9" style="78"/>
    <col min="6395" max="6395" width="9.75" style="78" bestFit="1" customWidth="1"/>
    <col min="6396" max="6638" width="9" style="78"/>
    <col min="6639" max="6639" width="13.5" style="78" customWidth="1"/>
    <col min="6640" max="6640" width="50.875" style="78" customWidth="1"/>
    <col min="6641" max="6641" width="7.25" style="78" customWidth="1"/>
    <col min="6642" max="6642" width="9.125" style="78" customWidth="1"/>
    <col min="6643" max="6643" width="12.875" style="78" bestFit="1" customWidth="1"/>
    <col min="6644" max="6644" width="16.5" style="78" bestFit="1" customWidth="1"/>
    <col min="6645" max="6645" width="22" style="78" customWidth="1"/>
    <col min="6646" max="6646" width="14.875" style="78" customWidth="1"/>
    <col min="6647" max="6647" width="13.75" style="78" customWidth="1"/>
    <col min="6648" max="6648" width="22.875" style="78" customWidth="1"/>
    <col min="6649" max="6649" width="79.5" style="78" customWidth="1"/>
    <col min="6650" max="6650" width="9" style="78"/>
    <col min="6651" max="6651" width="9.75" style="78" bestFit="1" customWidth="1"/>
    <col min="6652" max="6894" width="9" style="78"/>
    <col min="6895" max="6895" width="13.5" style="78" customWidth="1"/>
    <col min="6896" max="6896" width="50.875" style="78" customWidth="1"/>
    <col min="6897" max="6897" width="7.25" style="78" customWidth="1"/>
    <col min="6898" max="6898" width="9.125" style="78" customWidth="1"/>
    <col min="6899" max="6899" width="12.875" style="78" bestFit="1" customWidth="1"/>
    <col min="6900" max="6900" width="16.5" style="78" bestFit="1" customWidth="1"/>
    <col min="6901" max="6901" width="22" style="78" customWidth="1"/>
    <col min="6902" max="6902" width="14.875" style="78" customWidth="1"/>
    <col min="6903" max="6903" width="13.75" style="78" customWidth="1"/>
    <col min="6904" max="6904" width="22.875" style="78" customWidth="1"/>
    <col min="6905" max="6905" width="79.5" style="78" customWidth="1"/>
    <col min="6906" max="6906" width="9" style="78"/>
    <col min="6907" max="6907" width="9.75" style="78" bestFit="1" customWidth="1"/>
    <col min="6908" max="7150" width="9" style="78"/>
    <col min="7151" max="7151" width="13.5" style="78" customWidth="1"/>
    <col min="7152" max="7152" width="50.875" style="78" customWidth="1"/>
    <col min="7153" max="7153" width="7.25" style="78" customWidth="1"/>
    <col min="7154" max="7154" width="9.125" style="78" customWidth="1"/>
    <col min="7155" max="7155" width="12.875" style="78" bestFit="1" customWidth="1"/>
    <col min="7156" max="7156" width="16.5" style="78" bestFit="1" customWidth="1"/>
    <col min="7157" max="7157" width="22" style="78" customWidth="1"/>
    <col min="7158" max="7158" width="14.875" style="78" customWidth="1"/>
    <col min="7159" max="7159" width="13.75" style="78" customWidth="1"/>
    <col min="7160" max="7160" width="22.875" style="78" customWidth="1"/>
    <col min="7161" max="7161" width="79.5" style="78" customWidth="1"/>
    <col min="7162" max="7162" width="9" style="78"/>
    <col min="7163" max="7163" width="9.75" style="78" bestFit="1" customWidth="1"/>
    <col min="7164" max="7406" width="9" style="78"/>
    <col min="7407" max="7407" width="13.5" style="78" customWidth="1"/>
    <col min="7408" max="7408" width="50.875" style="78" customWidth="1"/>
    <col min="7409" max="7409" width="7.25" style="78" customWidth="1"/>
    <col min="7410" max="7410" width="9.125" style="78" customWidth="1"/>
    <col min="7411" max="7411" width="12.875" style="78" bestFit="1" customWidth="1"/>
    <col min="7412" max="7412" width="16.5" style="78" bestFit="1" customWidth="1"/>
    <col min="7413" max="7413" width="22" style="78" customWidth="1"/>
    <col min="7414" max="7414" width="14.875" style="78" customWidth="1"/>
    <col min="7415" max="7415" width="13.75" style="78" customWidth="1"/>
    <col min="7416" max="7416" width="22.875" style="78" customWidth="1"/>
    <col min="7417" max="7417" width="79.5" style="78" customWidth="1"/>
    <col min="7418" max="7418" width="9" style="78"/>
    <col min="7419" max="7419" width="9.75" style="78" bestFit="1" customWidth="1"/>
    <col min="7420" max="7662" width="9" style="78"/>
    <col min="7663" max="7663" width="13.5" style="78" customWidth="1"/>
    <col min="7664" max="7664" width="50.875" style="78" customWidth="1"/>
    <col min="7665" max="7665" width="7.25" style="78" customWidth="1"/>
    <col min="7666" max="7666" width="9.125" style="78" customWidth="1"/>
    <col min="7667" max="7667" width="12.875" style="78" bestFit="1" customWidth="1"/>
    <col min="7668" max="7668" width="16.5" style="78" bestFit="1" customWidth="1"/>
    <col min="7669" max="7669" width="22" style="78" customWidth="1"/>
    <col min="7670" max="7670" width="14.875" style="78" customWidth="1"/>
    <col min="7671" max="7671" width="13.75" style="78" customWidth="1"/>
    <col min="7672" max="7672" width="22.875" style="78" customWidth="1"/>
    <col min="7673" max="7673" width="79.5" style="78" customWidth="1"/>
    <col min="7674" max="7674" width="9" style="78"/>
    <col min="7675" max="7675" width="9.75" style="78" bestFit="1" customWidth="1"/>
    <col min="7676" max="7918" width="9" style="78"/>
    <col min="7919" max="7919" width="13.5" style="78" customWidth="1"/>
    <col min="7920" max="7920" width="50.875" style="78" customWidth="1"/>
    <col min="7921" max="7921" width="7.25" style="78" customWidth="1"/>
    <col min="7922" max="7922" width="9.125" style="78" customWidth="1"/>
    <col min="7923" max="7923" width="12.875" style="78" bestFit="1" customWidth="1"/>
    <col min="7924" max="7924" width="16.5" style="78" bestFit="1" customWidth="1"/>
    <col min="7925" max="7925" width="22" style="78" customWidth="1"/>
    <col min="7926" max="7926" width="14.875" style="78" customWidth="1"/>
    <col min="7927" max="7927" width="13.75" style="78" customWidth="1"/>
    <col min="7928" max="7928" width="22.875" style="78" customWidth="1"/>
    <col min="7929" max="7929" width="79.5" style="78" customWidth="1"/>
    <col min="7930" max="7930" width="9" style="78"/>
    <col min="7931" max="7931" width="9.75" style="78" bestFit="1" customWidth="1"/>
    <col min="7932" max="8174" width="9" style="78"/>
    <col min="8175" max="8175" width="13.5" style="78" customWidth="1"/>
    <col min="8176" max="8176" width="50.875" style="78" customWidth="1"/>
    <col min="8177" max="8177" width="7.25" style="78" customWidth="1"/>
    <col min="8178" max="8178" width="9.125" style="78" customWidth="1"/>
    <col min="8179" max="8179" width="12.875" style="78" bestFit="1" customWidth="1"/>
    <col min="8180" max="8180" width="16.5" style="78" bestFit="1" customWidth="1"/>
    <col min="8181" max="8181" width="22" style="78" customWidth="1"/>
    <col min="8182" max="8182" width="14.875" style="78" customWidth="1"/>
    <col min="8183" max="8183" width="13.75" style="78" customWidth="1"/>
    <col min="8184" max="8184" width="22.875" style="78" customWidth="1"/>
    <col min="8185" max="8185" width="79.5" style="78" customWidth="1"/>
    <col min="8186" max="8186" width="9" style="78"/>
    <col min="8187" max="8187" width="9.75" style="78" bestFit="1" customWidth="1"/>
    <col min="8188" max="8430" width="9" style="78"/>
    <col min="8431" max="8431" width="13.5" style="78" customWidth="1"/>
    <col min="8432" max="8432" width="50.875" style="78" customWidth="1"/>
    <col min="8433" max="8433" width="7.25" style="78" customWidth="1"/>
    <col min="8434" max="8434" width="9.125" style="78" customWidth="1"/>
    <col min="8435" max="8435" width="12.875" style="78" bestFit="1" customWidth="1"/>
    <col min="8436" max="8436" width="16.5" style="78" bestFit="1" customWidth="1"/>
    <col min="8437" max="8437" width="22" style="78" customWidth="1"/>
    <col min="8438" max="8438" width="14.875" style="78" customWidth="1"/>
    <col min="8439" max="8439" width="13.75" style="78" customWidth="1"/>
    <col min="8440" max="8440" width="22.875" style="78" customWidth="1"/>
    <col min="8441" max="8441" width="79.5" style="78" customWidth="1"/>
    <col min="8442" max="8442" width="9" style="78"/>
    <col min="8443" max="8443" width="9.75" style="78" bestFit="1" customWidth="1"/>
    <col min="8444" max="8686" width="9" style="78"/>
    <col min="8687" max="8687" width="13.5" style="78" customWidth="1"/>
    <col min="8688" max="8688" width="50.875" style="78" customWidth="1"/>
    <col min="8689" max="8689" width="7.25" style="78" customWidth="1"/>
    <col min="8690" max="8690" width="9.125" style="78" customWidth="1"/>
    <col min="8691" max="8691" width="12.875" style="78" bestFit="1" customWidth="1"/>
    <col min="8692" max="8692" width="16.5" style="78" bestFit="1" customWidth="1"/>
    <col min="8693" max="8693" width="22" style="78" customWidth="1"/>
    <col min="8694" max="8694" width="14.875" style="78" customWidth="1"/>
    <col min="8695" max="8695" width="13.75" style="78" customWidth="1"/>
    <col min="8696" max="8696" width="22.875" style="78" customWidth="1"/>
    <col min="8697" max="8697" width="79.5" style="78" customWidth="1"/>
    <col min="8698" max="8698" width="9" style="78"/>
    <col min="8699" max="8699" width="9.75" style="78" bestFit="1" customWidth="1"/>
    <col min="8700" max="8942" width="9" style="78"/>
    <col min="8943" max="8943" width="13.5" style="78" customWidth="1"/>
    <col min="8944" max="8944" width="50.875" style="78" customWidth="1"/>
    <col min="8945" max="8945" width="7.25" style="78" customWidth="1"/>
    <col min="8946" max="8946" width="9.125" style="78" customWidth="1"/>
    <col min="8947" max="8947" width="12.875" style="78" bestFit="1" customWidth="1"/>
    <col min="8948" max="8948" width="16.5" style="78" bestFit="1" customWidth="1"/>
    <col min="8949" max="8949" width="22" style="78" customWidth="1"/>
    <col min="8950" max="8950" width="14.875" style="78" customWidth="1"/>
    <col min="8951" max="8951" width="13.75" style="78" customWidth="1"/>
    <col min="8952" max="8952" width="22.875" style="78" customWidth="1"/>
    <col min="8953" max="8953" width="79.5" style="78" customWidth="1"/>
    <col min="8954" max="8954" width="9" style="78"/>
    <col min="8955" max="8955" width="9.75" style="78" bestFit="1" customWidth="1"/>
    <col min="8956" max="9198" width="9" style="78"/>
    <col min="9199" max="9199" width="13.5" style="78" customWidth="1"/>
    <col min="9200" max="9200" width="50.875" style="78" customWidth="1"/>
    <col min="9201" max="9201" width="7.25" style="78" customWidth="1"/>
    <col min="9202" max="9202" width="9.125" style="78" customWidth="1"/>
    <col min="9203" max="9203" width="12.875" style="78" bestFit="1" customWidth="1"/>
    <col min="9204" max="9204" width="16.5" style="78" bestFit="1" customWidth="1"/>
    <col min="9205" max="9205" width="22" style="78" customWidth="1"/>
    <col min="9206" max="9206" width="14.875" style="78" customWidth="1"/>
    <col min="9207" max="9207" width="13.75" style="78" customWidth="1"/>
    <col min="9208" max="9208" width="22.875" style="78" customWidth="1"/>
    <col min="9209" max="9209" width="79.5" style="78" customWidth="1"/>
    <col min="9210" max="9210" width="9" style="78"/>
    <col min="9211" max="9211" width="9.75" style="78" bestFit="1" customWidth="1"/>
    <col min="9212" max="9454" width="9" style="78"/>
    <col min="9455" max="9455" width="13.5" style="78" customWidth="1"/>
    <col min="9456" max="9456" width="50.875" style="78" customWidth="1"/>
    <col min="9457" max="9457" width="7.25" style="78" customWidth="1"/>
    <col min="9458" max="9458" width="9.125" style="78" customWidth="1"/>
    <col min="9459" max="9459" width="12.875" style="78" bestFit="1" customWidth="1"/>
    <col min="9460" max="9460" width="16.5" style="78" bestFit="1" customWidth="1"/>
    <col min="9461" max="9461" width="22" style="78" customWidth="1"/>
    <col min="9462" max="9462" width="14.875" style="78" customWidth="1"/>
    <col min="9463" max="9463" width="13.75" style="78" customWidth="1"/>
    <col min="9464" max="9464" width="22.875" style="78" customWidth="1"/>
    <col min="9465" max="9465" width="79.5" style="78" customWidth="1"/>
    <col min="9466" max="9466" width="9" style="78"/>
    <col min="9467" max="9467" width="9.75" style="78" bestFit="1" customWidth="1"/>
    <col min="9468" max="9710" width="9" style="78"/>
    <col min="9711" max="9711" width="13.5" style="78" customWidth="1"/>
    <col min="9712" max="9712" width="50.875" style="78" customWidth="1"/>
    <col min="9713" max="9713" width="7.25" style="78" customWidth="1"/>
    <col min="9714" max="9714" width="9.125" style="78" customWidth="1"/>
    <col min="9715" max="9715" width="12.875" style="78" bestFit="1" customWidth="1"/>
    <col min="9716" max="9716" width="16.5" style="78" bestFit="1" customWidth="1"/>
    <col min="9717" max="9717" width="22" style="78" customWidth="1"/>
    <col min="9718" max="9718" width="14.875" style="78" customWidth="1"/>
    <col min="9719" max="9719" width="13.75" style="78" customWidth="1"/>
    <col min="9720" max="9720" width="22.875" style="78" customWidth="1"/>
    <col min="9721" max="9721" width="79.5" style="78" customWidth="1"/>
    <col min="9722" max="9722" width="9" style="78"/>
    <col min="9723" max="9723" width="9.75" style="78" bestFit="1" customWidth="1"/>
    <col min="9724" max="9966" width="9" style="78"/>
    <col min="9967" max="9967" width="13.5" style="78" customWidth="1"/>
    <col min="9968" max="9968" width="50.875" style="78" customWidth="1"/>
    <col min="9969" max="9969" width="7.25" style="78" customWidth="1"/>
    <col min="9970" max="9970" width="9.125" style="78" customWidth="1"/>
    <col min="9971" max="9971" width="12.875" style="78" bestFit="1" customWidth="1"/>
    <col min="9972" max="9972" width="16.5" style="78" bestFit="1" customWidth="1"/>
    <col min="9973" max="9973" width="22" style="78" customWidth="1"/>
    <col min="9974" max="9974" width="14.875" style="78" customWidth="1"/>
    <col min="9975" max="9975" width="13.75" style="78" customWidth="1"/>
    <col min="9976" max="9976" width="22.875" style="78" customWidth="1"/>
    <col min="9977" max="9977" width="79.5" style="78" customWidth="1"/>
    <col min="9978" max="9978" width="9" style="78"/>
    <col min="9979" max="9979" width="9.75" style="78" bestFit="1" customWidth="1"/>
    <col min="9980" max="10222" width="9" style="78"/>
    <col min="10223" max="10223" width="13.5" style="78" customWidth="1"/>
    <col min="10224" max="10224" width="50.875" style="78" customWidth="1"/>
    <col min="10225" max="10225" width="7.25" style="78" customWidth="1"/>
    <col min="10226" max="10226" width="9.125" style="78" customWidth="1"/>
    <col min="10227" max="10227" width="12.875" style="78" bestFit="1" customWidth="1"/>
    <col min="10228" max="10228" width="16.5" style="78" bestFit="1" customWidth="1"/>
    <col min="10229" max="10229" width="22" style="78" customWidth="1"/>
    <col min="10230" max="10230" width="14.875" style="78" customWidth="1"/>
    <col min="10231" max="10231" width="13.75" style="78" customWidth="1"/>
    <col min="10232" max="10232" width="22.875" style="78" customWidth="1"/>
    <col min="10233" max="10233" width="79.5" style="78" customWidth="1"/>
    <col min="10234" max="10234" width="9" style="78"/>
    <col min="10235" max="10235" width="9.75" style="78" bestFit="1" customWidth="1"/>
    <col min="10236" max="10478" width="9" style="78"/>
    <col min="10479" max="10479" width="13.5" style="78" customWidth="1"/>
    <col min="10480" max="10480" width="50.875" style="78" customWidth="1"/>
    <col min="10481" max="10481" width="7.25" style="78" customWidth="1"/>
    <col min="10482" max="10482" width="9.125" style="78" customWidth="1"/>
    <col min="10483" max="10483" width="12.875" style="78" bestFit="1" customWidth="1"/>
    <col min="10484" max="10484" width="16.5" style="78" bestFit="1" customWidth="1"/>
    <col min="10485" max="10485" width="22" style="78" customWidth="1"/>
    <col min="10486" max="10486" width="14.875" style="78" customWidth="1"/>
    <col min="10487" max="10487" width="13.75" style="78" customWidth="1"/>
    <col min="10488" max="10488" width="22.875" style="78" customWidth="1"/>
    <col min="10489" max="10489" width="79.5" style="78" customWidth="1"/>
    <col min="10490" max="10490" width="9" style="78"/>
    <col min="10491" max="10491" width="9.75" style="78" bestFit="1" customWidth="1"/>
    <col min="10492" max="10734" width="9" style="78"/>
    <col min="10735" max="10735" width="13.5" style="78" customWidth="1"/>
    <col min="10736" max="10736" width="50.875" style="78" customWidth="1"/>
    <col min="10737" max="10737" width="7.25" style="78" customWidth="1"/>
    <col min="10738" max="10738" width="9.125" style="78" customWidth="1"/>
    <col min="10739" max="10739" width="12.875" style="78" bestFit="1" customWidth="1"/>
    <col min="10740" max="10740" width="16.5" style="78" bestFit="1" customWidth="1"/>
    <col min="10741" max="10741" width="22" style="78" customWidth="1"/>
    <col min="10742" max="10742" width="14.875" style="78" customWidth="1"/>
    <col min="10743" max="10743" width="13.75" style="78" customWidth="1"/>
    <col min="10744" max="10744" width="22.875" style="78" customWidth="1"/>
    <col min="10745" max="10745" width="79.5" style="78" customWidth="1"/>
    <col min="10746" max="10746" width="9" style="78"/>
    <col min="10747" max="10747" width="9.75" style="78" bestFit="1" customWidth="1"/>
    <col min="10748" max="10990" width="9" style="78"/>
    <col min="10991" max="10991" width="13.5" style="78" customWidth="1"/>
    <col min="10992" max="10992" width="50.875" style="78" customWidth="1"/>
    <col min="10993" max="10993" width="7.25" style="78" customWidth="1"/>
    <col min="10994" max="10994" width="9.125" style="78" customWidth="1"/>
    <col min="10995" max="10995" width="12.875" style="78" bestFit="1" customWidth="1"/>
    <col min="10996" max="10996" width="16.5" style="78" bestFit="1" customWidth="1"/>
    <col min="10997" max="10997" width="22" style="78" customWidth="1"/>
    <col min="10998" max="10998" width="14.875" style="78" customWidth="1"/>
    <col min="10999" max="10999" width="13.75" style="78" customWidth="1"/>
    <col min="11000" max="11000" width="22.875" style="78" customWidth="1"/>
    <col min="11001" max="11001" width="79.5" style="78" customWidth="1"/>
    <col min="11002" max="11002" width="9" style="78"/>
    <col min="11003" max="11003" width="9.75" style="78" bestFit="1" customWidth="1"/>
    <col min="11004" max="11246" width="9" style="78"/>
    <col min="11247" max="11247" width="13.5" style="78" customWidth="1"/>
    <col min="11248" max="11248" width="50.875" style="78" customWidth="1"/>
    <col min="11249" max="11249" width="7.25" style="78" customWidth="1"/>
    <col min="11250" max="11250" width="9.125" style="78" customWidth="1"/>
    <col min="11251" max="11251" width="12.875" style="78" bestFit="1" customWidth="1"/>
    <col min="11252" max="11252" width="16.5" style="78" bestFit="1" customWidth="1"/>
    <col min="11253" max="11253" width="22" style="78" customWidth="1"/>
    <col min="11254" max="11254" width="14.875" style="78" customWidth="1"/>
    <col min="11255" max="11255" width="13.75" style="78" customWidth="1"/>
    <col min="11256" max="11256" width="22.875" style="78" customWidth="1"/>
    <col min="11257" max="11257" width="79.5" style="78" customWidth="1"/>
    <col min="11258" max="11258" width="9" style="78"/>
    <col min="11259" max="11259" width="9.75" style="78" bestFit="1" customWidth="1"/>
    <col min="11260" max="11502" width="9" style="78"/>
    <col min="11503" max="11503" width="13.5" style="78" customWidth="1"/>
    <col min="11504" max="11504" width="50.875" style="78" customWidth="1"/>
    <col min="11505" max="11505" width="7.25" style="78" customWidth="1"/>
    <col min="11506" max="11506" width="9.125" style="78" customWidth="1"/>
    <col min="11507" max="11507" width="12.875" style="78" bestFit="1" customWidth="1"/>
    <col min="11508" max="11508" width="16.5" style="78" bestFit="1" customWidth="1"/>
    <col min="11509" max="11509" width="22" style="78" customWidth="1"/>
    <col min="11510" max="11510" width="14.875" style="78" customWidth="1"/>
    <col min="11511" max="11511" width="13.75" style="78" customWidth="1"/>
    <col min="11512" max="11512" width="22.875" style="78" customWidth="1"/>
    <col min="11513" max="11513" width="79.5" style="78" customWidth="1"/>
    <col min="11514" max="11514" width="9" style="78"/>
    <col min="11515" max="11515" width="9.75" style="78" bestFit="1" customWidth="1"/>
    <col min="11516" max="11758" width="9" style="78"/>
    <col min="11759" max="11759" width="13.5" style="78" customWidth="1"/>
    <col min="11760" max="11760" width="50.875" style="78" customWidth="1"/>
    <col min="11761" max="11761" width="7.25" style="78" customWidth="1"/>
    <col min="11762" max="11762" width="9.125" style="78" customWidth="1"/>
    <col min="11763" max="11763" width="12.875" style="78" bestFit="1" customWidth="1"/>
    <col min="11764" max="11764" width="16.5" style="78" bestFit="1" customWidth="1"/>
    <col min="11765" max="11765" width="22" style="78" customWidth="1"/>
    <col min="11766" max="11766" width="14.875" style="78" customWidth="1"/>
    <col min="11767" max="11767" width="13.75" style="78" customWidth="1"/>
    <col min="11768" max="11768" width="22.875" style="78" customWidth="1"/>
    <col min="11769" max="11769" width="79.5" style="78" customWidth="1"/>
    <col min="11770" max="11770" width="9" style="78"/>
    <col min="11771" max="11771" width="9.75" style="78" bestFit="1" customWidth="1"/>
    <col min="11772" max="12014" width="9" style="78"/>
    <col min="12015" max="12015" width="13.5" style="78" customWidth="1"/>
    <col min="12016" max="12016" width="50.875" style="78" customWidth="1"/>
    <col min="12017" max="12017" width="7.25" style="78" customWidth="1"/>
    <col min="12018" max="12018" width="9.125" style="78" customWidth="1"/>
    <col min="12019" max="12019" width="12.875" style="78" bestFit="1" customWidth="1"/>
    <col min="12020" max="12020" width="16.5" style="78" bestFit="1" customWidth="1"/>
    <col min="12021" max="12021" width="22" style="78" customWidth="1"/>
    <col min="12022" max="12022" width="14.875" style="78" customWidth="1"/>
    <col min="12023" max="12023" width="13.75" style="78" customWidth="1"/>
    <col min="12024" max="12024" width="22.875" style="78" customWidth="1"/>
    <col min="12025" max="12025" width="79.5" style="78" customWidth="1"/>
    <col min="12026" max="12026" width="9" style="78"/>
    <col min="12027" max="12027" width="9.75" style="78" bestFit="1" customWidth="1"/>
    <col min="12028" max="12270" width="9" style="78"/>
    <col min="12271" max="12271" width="13.5" style="78" customWidth="1"/>
    <col min="12272" max="12272" width="50.875" style="78" customWidth="1"/>
    <col min="12273" max="12273" width="7.25" style="78" customWidth="1"/>
    <col min="12274" max="12274" width="9.125" style="78" customWidth="1"/>
    <col min="12275" max="12275" width="12.875" style="78" bestFit="1" customWidth="1"/>
    <col min="12276" max="12276" width="16.5" style="78" bestFit="1" customWidth="1"/>
    <col min="12277" max="12277" width="22" style="78" customWidth="1"/>
    <col min="12278" max="12278" width="14.875" style="78" customWidth="1"/>
    <col min="12279" max="12279" width="13.75" style="78" customWidth="1"/>
    <col min="12280" max="12280" width="22.875" style="78" customWidth="1"/>
    <col min="12281" max="12281" width="79.5" style="78" customWidth="1"/>
    <col min="12282" max="12282" width="9" style="78"/>
    <col min="12283" max="12283" width="9.75" style="78" bestFit="1" customWidth="1"/>
    <col min="12284" max="12526" width="9" style="78"/>
    <col min="12527" max="12527" width="13.5" style="78" customWidth="1"/>
    <col min="12528" max="12528" width="50.875" style="78" customWidth="1"/>
    <col min="12529" max="12529" width="7.25" style="78" customWidth="1"/>
    <col min="12530" max="12530" width="9.125" style="78" customWidth="1"/>
    <col min="12531" max="12531" width="12.875" style="78" bestFit="1" customWidth="1"/>
    <col min="12532" max="12532" width="16.5" style="78" bestFit="1" customWidth="1"/>
    <col min="12533" max="12533" width="22" style="78" customWidth="1"/>
    <col min="12534" max="12534" width="14.875" style="78" customWidth="1"/>
    <col min="12535" max="12535" width="13.75" style="78" customWidth="1"/>
    <col min="12536" max="12536" width="22.875" style="78" customWidth="1"/>
    <col min="12537" max="12537" width="79.5" style="78" customWidth="1"/>
    <col min="12538" max="12538" width="9" style="78"/>
    <col min="12539" max="12539" width="9.75" style="78" bestFit="1" customWidth="1"/>
    <col min="12540" max="12782" width="9" style="78"/>
    <col min="12783" max="12783" width="13.5" style="78" customWidth="1"/>
    <col min="12784" max="12784" width="50.875" style="78" customWidth="1"/>
    <col min="12785" max="12785" width="7.25" style="78" customWidth="1"/>
    <col min="12786" max="12786" width="9.125" style="78" customWidth="1"/>
    <col min="12787" max="12787" width="12.875" style="78" bestFit="1" customWidth="1"/>
    <col min="12788" max="12788" width="16.5" style="78" bestFit="1" customWidth="1"/>
    <col min="12789" max="12789" width="22" style="78" customWidth="1"/>
    <col min="12790" max="12790" width="14.875" style="78" customWidth="1"/>
    <col min="12791" max="12791" width="13.75" style="78" customWidth="1"/>
    <col min="12792" max="12792" width="22.875" style="78" customWidth="1"/>
    <col min="12793" max="12793" width="79.5" style="78" customWidth="1"/>
    <col min="12794" max="12794" width="9" style="78"/>
    <col min="12795" max="12795" width="9.75" style="78" bestFit="1" customWidth="1"/>
    <col min="12796" max="13038" width="9" style="78"/>
    <col min="13039" max="13039" width="13.5" style="78" customWidth="1"/>
    <col min="13040" max="13040" width="50.875" style="78" customWidth="1"/>
    <col min="13041" max="13041" width="7.25" style="78" customWidth="1"/>
    <col min="13042" max="13042" width="9.125" style="78" customWidth="1"/>
    <col min="13043" max="13043" width="12.875" style="78" bestFit="1" customWidth="1"/>
    <col min="13044" max="13044" width="16.5" style="78" bestFit="1" customWidth="1"/>
    <col min="13045" max="13045" width="22" style="78" customWidth="1"/>
    <col min="13046" max="13046" width="14.875" style="78" customWidth="1"/>
    <col min="13047" max="13047" width="13.75" style="78" customWidth="1"/>
    <col min="13048" max="13048" width="22.875" style="78" customWidth="1"/>
    <col min="13049" max="13049" width="79.5" style="78" customWidth="1"/>
    <col min="13050" max="13050" width="9" style="78"/>
    <col min="13051" max="13051" width="9.75" style="78" bestFit="1" customWidth="1"/>
    <col min="13052" max="13294" width="9" style="78"/>
    <col min="13295" max="13295" width="13.5" style="78" customWidth="1"/>
    <col min="13296" max="13296" width="50.875" style="78" customWidth="1"/>
    <col min="13297" max="13297" width="7.25" style="78" customWidth="1"/>
    <col min="13298" max="13298" width="9.125" style="78" customWidth="1"/>
    <col min="13299" max="13299" width="12.875" style="78" bestFit="1" customWidth="1"/>
    <col min="13300" max="13300" width="16.5" style="78" bestFit="1" customWidth="1"/>
    <col min="13301" max="13301" width="22" style="78" customWidth="1"/>
    <col min="13302" max="13302" width="14.875" style="78" customWidth="1"/>
    <col min="13303" max="13303" width="13.75" style="78" customWidth="1"/>
    <col min="13304" max="13304" width="22.875" style="78" customWidth="1"/>
    <col min="13305" max="13305" width="79.5" style="78" customWidth="1"/>
    <col min="13306" max="13306" width="9" style="78"/>
    <col min="13307" max="13307" width="9.75" style="78" bestFit="1" customWidth="1"/>
    <col min="13308" max="13550" width="9" style="78"/>
    <col min="13551" max="13551" width="13.5" style="78" customWidth="1"/>
    <col min="13552" max="13552" width="50.875" style="78" customWidth="1"/>
    <col min="13553" max="13553" width="7.25" style="78" customWidth="1"/>
    <col min="13554" max="13554" width="9.125" style="78" customWidth="1"/>
    <col min="13555" max="13555" width="12.875" style="78" bestFit="1" customWidth="1"/>
    <col min="13556" max="13556" width="16.5" style="78" bestFit="1" customWidth="1"/>
    <col min="13557" max="13557" width="22" style="78" customWidth="1"/>
    <col min="13558" max="13558" width="14.875" style="78" customWidth="1"/>
    <col min="13559" max="13559" width="13.75" style="78" customWidth="1"/>
    <col min="13560" max="13560" width="22.875" style="78" customWidth="1"/>
    <col min="13561" max="13561" width="79.5" style="78" customWidth="1"/>
    <col min="13562" max="13562" width="9" style="78"/>
    <col min="13563" max="13563" width="9.75" style="78" bestFit="1" customWidth="1"/>
    <col min="13564" max="13806" width="9" style="78"/>
    <col min="13807" max="13807" width="13.5" style="78" customWidth="1"/>
    <col min="13808" max="13808" width="50.875" style="78" customWidth="1"/>
    <col min="13809" max="13809" width="7.25" style="78" customWidth="1"/>
    <col min="13810" max="13810" width="9.125" style="78" customWidth="1"/>
    <col min="13811" max="13811" width="12.875" style="78" bestFit="1" customWidth="1"/>
    <col min="13812" max="13812" width="16.5" style="78" bestFit="1" customWidth="1"/>
    <col min="13813" max="13813" width="22" style="78" customWidth="1"/>
    <col min="13814" max="13814" width="14.875" style="78" customWidth="1"/>
    <col min="13815" max="13815" width="13.75" style="78" customWidth="1"/>
    <col min="13816" max="13816" width="22.875" style="78" customWidth="1"/>
    <col min="13817" max="13817" width="79.5" style="78" customWidth="1"/>
    <col min="13818" max="13818" width="9" style="78"/>
    <col min="13819" max="13819" width="9.75" style="78" bestFit="1" customWidth="1"/>
    <col min="13820" max="14062" width="9" style="78"/>
    <col min="14063" max="14063" width="13.5" style="78" customWidth="1"/>
    <col min="14064" max="14064" width="50.875" style="78" customWidth="1"/>
    <col min="14065" max="14065" width="7.25" style="78" customWidth="1"/>
    <col min="14066" max="14066" width="9.125" style="78" customWidth="1"/>
    <col min="14067" max="14067" width="12.875" style="78" bestFit="1" customWidth="1"/>
    <col min="14068" max="14068" width="16.5" style="78" bestFit="1" customWidth="1"/>
    <col min="14069" max="14069" width="22" style="78" customWidth="1"/>
    <col min="14070" max="14070" width="14.875" style="78" customWidth="1"/>
    <col min="14071" max="14071" width="13.75" style="78" customWidth="1"/>
    <col min="14072" max="14072" width="22.875" style="78" customWidth="1"/>
    <col min="14073" max="14073" width="79.5" style="78" customWidth="1"/>
    <col min="14074" max="14074" width="9" style="78"/>
    <col min="14075" max="14075" width="9.75" style="78" bestFit="1" customWidth="1"/>
    <col min="14076" max="14318" width="9" style="78"/>
    <col min="14319" max="14319" width="13.5" style="78" customWidth="1"/>
    <col min="14320" max="14320" width="50.875" style="78" customWidth="1"/>
    <col min="14321" max="14321" width="7.25" style="78" customWidth="1"/>
    <col min="14322" max="14322" width="9.125" style="78" customWidth="1"/>
    <col min="14323" max="14323" width="12.875" style="78" bestFit="1" customWidth="1"/>
    <col min="14324" max="14324" width="16.5" style="78" bestFit="1" customWidth="1"/>
    <col min="14325" max="14325" width="22" style="78" customWidth="1"/>
    <col min="14326" max="14326" width="14.875" style="78" customWidth="1"/>
    <col min="14327" max="14327" width="13.75" style="78" customWidth="1"/>
    <col min="14328" max="14328" width="22.875" style="78" customWidth="1"/>
    <col min="14329" max="14329" width="79.5" style="78" customWidth="1"/>
    <col min="14330" max="14330" width="9" style="78"/>
    <col min="14331" max="14331" width="9.75" style="78" bestFit="1" customWidth="1"/>
    <col min="14332" max="14574" width="9" style="78"/>
    <col min="14575" max="14575" width="13.5" style="78" customWidth="1"/>
    <col min="14576" max="14576" width="50.875" style="78" customWidth="1"/>
    <col min="14577" max="14577" width="7.25" style="78" customWidth="1"/>
    <col min="14578" max="14578" width="9.125" style="78" customWidth="1"/>
    <col min="14579" max="14579" width="12.875" style="78" bestFit="1" customWidth="1"/>
    <col min="14580" max="14580" width="16.5" style="78" bestFit="1" customWidth="1"/>
    <col min="14581" max="14581" width="22" style="78" customWidth="1"/>
    <col min="14582" max="14582" width="14.875" style="78" customWidth="1"/>
    <col min="14583" max="14583" width="13.75" style="78" customWidth="1"/>
    <col min="14584" max="14584" width="22.875" style="78" customWidth="1"/>
    <col min="14585" max="14585" width="79.5" style="78" customWidth="1"/>
    <col min="14586" max="14586" width="9" style="78"/>
    <col min="14587" max="14587" width="9.75" style="78" bestFit="1" customWidth="1"/>
    <col min="14588" max="14830" width="9" style="78"/>
    <col min="14831" max="14831" width="13.5" style="78" customWidth="1"/>
    <col min="14832" max="14832" width="50.875" style="78" customWidth="1"/>
    <col min="14833" max="14833" width="7.25" style="78" customWidth="1"/>
    <col min="14834" max="14834" width="9.125" style="78" customWidth="1"/>
    <col min="14835" max="14835" width="12.875" style="78" bestFit="1" customWidth="1"/>
    <col min="14836" max="14836" width="16.5" style="78" bestFit="1" customWidth="1"/>
    <col min="14837" max="14837" width="22" style="78" customWidth="1"/>
    <col min="14838" max="14838" width="14.875" style="78" customWidth="1"/>
    <col min="14839" max="14839" width="13.75" style="78" customWidth="1"/>
    <col min="14840" max="14840" width="22.875" style="78" customWidth="1"/>
    <col min="14841" max="14841" width="79.5" style="78" customWidth="1"/>
    <col min="14842" max="14842" width="9" style="78"/>
    <col min="14843" max="14843" width="9.75" style="78" bestFit="1" customWidth="1"/>
    <col min="14844" max="15086" width="9" style="78"/>
    <col min="15087" max="15087" width="13.5" style="78" customWidth="1"/>
    <col min="15088" max="15088" width="50.875" style="78" customWidth="1"/>
    <col min="15089" max="15089" width="7.25" style="78" customWidth="1"/>
    <col min="15090" max="15090" width="9.125" style="78" customWidth="1"/>
    <col min="15091" max="15091" width="12.875" style="78" bestFit="1" customWidth="1"/>
    <col min="15092" max="15092" width="16.5" style="78" bestFit="1" customWidth="1"/>
    <col min="15093" max="15093" width="22" style="78" customWidth="1"/>
    <col min="15094" max="15094" width="14.875" style="78" customWidth="1"/>
    <col min="15095" max="15095" width="13.75" style="78" customWidth="1"/>
    <col min="15096" max="15096" width="22.875" style="78" customWidth="1"/>
    <col min="15097" max="15097" width="79.5" style="78" customWidth="1"/>
    <col min="15098" max="15098" width="9" style="78"/>
    <col min="15099" max="15099" width="9.75" style="78" bestFit="1" customWidth="1"/>
    <col min="15100" max="15342" width="9" style="78"/>
    <col min="15343" max="15343" width="13.5" style="78" customWidth="1"/>
    <col min="15344" max="15344" width="50.875" style="78" customWidth="1"/>
    <col min="15345" max="15345" width="7.25" style="78" customWidth="1"/>
    <col min="15346" max="15346" width="9.125" style="78" customWidth="1"/>
    <col min="15347" max="15347" width="12.875" style="78" bestFit="1" customWidth="1"/>
    <col min="15348" max="15348" width="16.5" style="78" bestFit="1" customWidth="1"/>
    <col min="15349" max="15349" width="22" style="78" customWidth="1"/>
    <col min="15350" max="15350" width="14.875" style="78" customWidth="1"/>
    <col min="15351" max="15351" width="13.75" style="78" customWidth="1"/>
    <col min="15352" max="15352" width="22.875" style="78" customWidth="1"/>
    <col min="15353" max="15353" width="79.5" style="78" customWidth="1"/>
    <col min="15354" max="15354" width="9" style="78"/>
    <col min="15355" max="15355" width="9.75" style="78" bestFit="1" customWidth="1"/>
    <col min="15356" max="15598" width="9" style="78"/>
    <col min="15599" max="15599" width="13.5" style="78" customWidth="1"/>
    <col min="15600" max="15600" width="50.875" style="78" customWidth="1"/>
    <col min="15601" max="15601" width="7.25" style="78" customWidth="1"/>
    <col min="15602" max="15602" width="9.125" style="78" customWidth="1"/>
    <col min="15603" max="15603" width="12.875" style="78" bestFit="1" customWidth="1"/>
    <col min="15604" max="15604" width="16.5" style="78" bestFit="1" customWidth="1"/>
    <col min="15605" max="15605" width="22" style="78" customWidth="1"/>
    <col min="15606" max="15606" width="14.875" style="78" customWidth="1"/>
    <col min="15607" max="15607" width="13.75" style="78" customWidth="1"/>
    <col min="15608" max="15608" width="22.875" style="78" customWidth="1"/>
    <col min="15609" max="15609" width="79.5" style="78" customWidth="1"/>
    <col min="15610" max="15610" width="9" style="78"/>
    <col min="15611" max="15611" width="9.75" style="78" bestFit="1" customWidth="1"/>
    <col min="15612" max="15854" width="9" style="78"/>
    <col min="15855" max="15855" width="13.5" style="78" customWidth="1"/>
    <col min="15856" max="15856" width="50.875" style="78" customWidth="1"/>
    <col min="15857" max="15857" width="7.25" style="78" customWidth="1"/>
    <col min="15858" max="15858" width="9.125" style="78" customWidth="1"/>
    <col min="15859" max="15859" width="12.875" style="78" bestFit="1" customWidth="1"/>
    <col min="15860" max="15860" width="16.5" style="78" bestFit="1" customWidth="1"/>
    <col min="15861" max="15861" width="22" style="78" customWidth="1"/>
    <col min="15862" max="15862" width="14.875" style="78" customWidth="1"/>
    <col min="15863" max="15863" width="13.75" style="78" customWidth="1"/>
    <col min="15864" max="15864" width="22.875" style="78" customWidth="1"/>
    <col min="15865" max="15865" width="79.5" style="78" customWidth="1"/>
    <col min="15866" max="15866" width="9" style="78"/>
    <col min="15867" max="15867" width="9.75" style="78" bestFit="1" customWidth="1"/>
    <col min="15868" max="16110" width="9" style="78"/>
    <col min="16111" max="16111" width="13.5" style="78" customWidth="1"/>
    <col min="16112" max="16112" width="50.875" style="78" customWidth="1"/>
    <col min="16113" max="16113" width="7.25" style="78" customWidth="1"/>
    <col min="16114" max="16114" width="9.125" style="78" customWidth="1"/>
    <col min="16115" max="16115" width="12.875" style="78" bestFit="1" customWidth="1"/>
    <col min="16116" max="16116" width="16.5" style="78" bestFit="1" customWidth="1"/>
    <col min="16117" max="16117" width="22" style="78" customWidth="1"/>
    <col min="16118" max="16118" width="14.875" style="78" customWidth="1"/>
    <col min="16119" max="16119" width="13.75" style="78" customWidth="1"/>
    <col min="16120" max="16120" width="22.875" style="78" customWidth="1"/>
    <col min="16121" max="16121" width="79.5" style="78" customWidth="1"/>
    <col min="16122" max="16122" width="9" style="78"/>
    <col min="16123" max="16123" width="9.75" style="78" bestFit="1" customWidth="1"/>
    <col min="16124" max="16384" width="9" style="78"/>
  </cols>
  <sheetData>
    <row r="1" spans="1:12" ht="84.75" customHeight="1" x14ac:dyDescent="0.3">
      <c r="A1" s="322" t="s">
        <v>277</v>
      </c>
      <c r="B1" s="323"/>
      <c r="C1" s="103" t="s">
        <v>278</v>
      </c>
      <c r="D1" s="104"/>
      <c r="E1" s="105"/>
      <c r="F1" s="104"/>
      <c r="G1" s="103"/>
      <c r="H1" s="103"/>
      <c r="I1" s="106"/>
    </row>
    <row r="2" spans="1:12" ht="39.75" customHeight="1" x14ac:dyDescent="0.2">
      <c r="A2" s="324" t="s">
        <v>4</v>
      </c>
      <c r="B2" s="325"/>
      <c r="C2" s="325"/>
      <c r="D2" s="325"/>
      <c r="E2" s="325"/>
      <c r="F2" s="325"/>
      <c r="G2" s="325"/>
      <c r="H2" s="325"/>
      <c r="I2" s="326"/>
    </row>
    <row r="3" spans="1:12" ht="36.75" customHeight="1" x14ac:dyDescent="0.2">
      <c r="A3" s="327" t="s">
        <v>353</v>
      </c>
      <c r="B3" s="328"/>
      <c r="C3" s="328"/>
      <c r="D3" s="328"/>
      <c r="E3" s="328"/>
      <c r="F3" s="328"/>
      <c r="G3" s="328"/>
      <c r="H3" s="328"/>
      <c r="I3" s="328"/>
    </row>
    <row r="4" spans="1:12" ht="43.5" customHeight="1" x14ac:dyDescent="0.2">
      <c r="A4" s="107" t="s">
        <v>185</v>
      </c>
      <c r="B4" s="108" t="s">
        <v>279</v>
      </c>
      <c r="C4" s="108"/>
      <c r="D4" s="109" t="s">
        <v>280</v>
      </c>
      <c r="E4" s="109" t="s">
        <v>120</v>
      </c>
      <c r="F4" s="109" t="s">
        <v>281</v>
      </c>
      <c r="G4" s="109" t="s">
        <v>120</v>
      </c>
      <c r="H4" s="109" t="s">
        <v>282</v>
      </c>
      <c r="I4" s="109" t="s">
        <v>120</v>
      </c>
    </row>
    <row r="5" spans="1:12" ht="25.5" customHeight="1" x14ac:dyDescent="0.2">
      <c r="A5" s="110"/>
      <c r="B5" s="111"/>
      <c r="C5" s="111"/>
      <c r="D5" s="112"/>
      <c r="E5" s="113"/>
      <c r="F5" s="112"/>
      <c r="G5" s="113"/>
      <c r="H5" s="112"/>
      <c r="I5" s="113"/>
    </row>
    <row r="6" spans="1:12" s="121" customFormat="1" ht="33.75" customHeight="1" x14ac:dyDescent="0.2">
      <c r="A6" s="114" t="s">
        <v>188</v>
      </c>
      <c r="B6" s="115" t="s">
        <v>284</v>
      </c>
      <c r="C6" s="116">
        <f>'Anexo 2'!I5</f>
        <v>210950.51</v>
      </c>
      <c r="D6" s="117">
        <f t="shared" ref="D6:D9" si="0">E6*C6</f>
        <v>210950.51</v>
      </c>
      <c r="E6" s="118">
        <v>1</v>
      </c>
      <c r="F6" s="117">
        <f>G6*C6</f>
        <v>0</v>
      </c>
      <c r="G6" s="118">
        <v>0</v>
      </c>
      <c r="H6" s="117">
        <f>I6*$C$6</f>
        <v>0</v>
      </c>
      <c r="I6" s="118">
        <v>0</v>
      </c>
      <c r="J6" s="119">
        <f>E6+G6+I6</f>
        <v>1</v>
      </c>
      <c r="K6" s="120">
        <f>D6+F6+H6</f>
        <v>210950.51</v>
      </c>
      <c r="L6" s="120">
        <f t="shared" ref="L6:L8" si="1">K6-C6</f>
        <v>0</v>
      </c>
    </row>
    <row r="7" spans="1:12" s="121" customFormat="1" ht="45.75" customHeight="1" x14ac:dyDescent="0.2">
      <c r="A7" s="114" t="s">
        <v>189</v>
      </c>
      <c r="B7" s="115" t="str">
        <f>'Anexo 2'!D20</f>
        <v>INSTALAÇÃO DE EQUIPAMENTOS</v>
      </c>
      <c r="C7" s="116">
        <f>'Anexo 2'!I20</f>
        <v>86459.61</v>
      </c>
      <c r="D7" s="117">
        <f t="shared" si="0"/>
        <v>17291.922000000002</v>
      </c>
      <c r="E7" s="118">
        <v>0.2</v>
      </c>
      <c r="F7" s="117">
        <f t="shared" ref="F7" si="2">G7*C7</f>
        <v>60521.726999999999</v>
      </c>
      <c r="G7" s="118">
        <v>0.7</v>
      </c>
      <c r="H7" s="117">
        <f>I7*$C$7</f>
        <v>8645.9610000000011</v>
      </c>
      <c r="I7" s="118">
        <v>0.1</v>
      </c>
      <c r="J7" s="119">
        <f t="shared" ref="J7:J8" si="3">E7+G7+I7</f>
        <v>0.99999999999999989</v>
      </c>
      <c r="K7" s="120">
        <f t="shared" ref="K7" si="4">D7+F7+H7</f>
        <v>86459.61</v>
      </c>
      <c r="L7" s="120">
        <f t="shared" si="1"/>
        <v>0</v>
      </c>
    </row>
    <row r="8" spans="1:12" s="121" customFormat="1" ht="45.75" customHeight="1" x14ac:dyDescent="0.2">
      <c r="A8" s="114" t="s">
        <v>201</v>
      </c>
      <c r="B8" s="115" t="str">
        <f>'Anexo 2'!D31</f>
        <v>ADEQUAÇÕES SALA DE VIDEOMONITORAMENTO</v>
      </c>
      <c r="C8" s="116">
        <f>'Anexo 2'!I31</f>
        <v>2096.34</v>
      </c>
      <c r="D8" s="117">
        <f t="shared" si="0"/>
        <v>524.08500000000004</v>
      </c>
      <c r="E8" s="118">
        <v>0.25</v>
      </c>
      <c r="F8" s="117">
        <f>G8*C8</f>
        <v>524.08500000000004</v>
      </c>
      <c r="G8" s="118">
        <v>0.25</v>
      </c>
      <c r="H8" s="117">
        <f>I8*C8</f>
        <v>1048.17</v>
      </c>
      <c r="I8" s="118">
        <v>0.5</v>
      </c>
      <c r="J8" s="119">
        <f t="shared" si="3"/>
        <v>1</v>
      </c>
      <c r="K8" s="120">
        <f>D8+F8+H8</f>
        <v>2096.34</v>
      </c>
      <c r="L8" s="120">
        <f t="shared" si="1"/>
        <v>0</v>
      </c>
    </row>
    <row r="9" spans="1:12" s="121" customFormat="1" ht="45.75" customHeight="1" x14ac:dyDescent="0.2">
      <c r="A9" s="114" t="s">
        <v>213</v>
      </c>
      <c r="B9" s="214" t="str">
        <f>'Anexo 2'!D50</f>
        <v>SERVIÇOS DIVERSOS</v>
      </c>
      <c r="C9" s="215">
        <f>'Anexo 2'!I50</f>
        <v>4777.4400000000005</v>
      </c>
      <c r="D9" s="117">
        <f t="shared" si="0"/>
        <v>0</v>
      </c>
      <c r="E9" s="216">
        <v>0</v>
      </c>
      <c r="F9" s="117">
        <f>G9*C9</f>
        <v>0</v>
      </c>
      <c r="G9" s="216">
        <v>0</v>
      </c>
      <c r="H9" s="117">
        <f>I9*C9</f>
        <v>4777.4400000000005</v>
      </c>
      <c r="I9" s="216">
        <v>1</v>
      </c>
      <c r="J9" s="119"/>
      <c r="K9" s="120"/>
      <c r="L9" s="120"/>
    </row>
    <row r="10" spans="1:12" ht="35.25" customHeight="1" thickBot="1" x14ac:dyDescent="0.25">
      <c r="A10" s="122"/>
      <c r="B10" s="123" t="s">
        <v>141</v>
      </c>
      <c r="C10" s="124">
        <f>SUM(C6:C9)</f>
        <v>304283.90000000002</v>
      </c>
      <c r="D10" s="125">
        <f>SUM(D6:D9)</f>
        <v>228766.51699999999</v>
      </c>
      <c r="E10" s="126">
        <f>D10/C10</f>
        <v>0.75181932727955691</v>
      </c>
      <c r="F10" s="125">
        <f>SUM(F6:F9)</f>
        <v>61045.811999999998</v>
      </c>
      <c r="G10" s="127">
        <f>F10/C10</f>
        <v>0.20062123562896358</v>
      </c>
      <c r="H10" s="125">
        <f>SUM(H6:H9)</f>
        <v>14471.571000000002</v>
      </c>
      <c r="I10" s="127">
        <f>H10/C10</f>
        <v>4.7559437091479376E-2</v>
      </c>
    </row>
    <row r="11" spans="1:12" ht="34.5" customHeight="1" thickBot="1" x14ac:dyDescent="0.25">
      <c r="A11" s="122"/>
      <c r="B11" s="329" t="s">
        <v>283</v>
      </c>
      <c r="C11" s="330"/>
      <c r="D11" s="125">
        <f>D10</f>
        <v>228766.51699999999</v>
      </c>
      <c r="E11" s="126">
        <f>E10</f>
        <v>0.75181932727955691</v>
      </c>
      <c r="F11" s="125">
        <f>F10+D11</f>
        <v>289812.32899999997</v>
      </c>
      <c r="G11" s="127">
        <f>E11+G10</f>
        <v>0.95244056290852053</v>
      </c>
      <c r="H11" s="125">
        <f>H10+F11</f>
        <v>304283.89999999997</v>
      </c>
      <c r="I11" s="127">
        <f>G11+I10</f>
        <v>0.99999999999999989</v>
      </c>
    </row>
    <row r="13" spans="1:12" x14ac:dyDescent="0.2">
      <c r="E13" s="128"/>
      <c r="G13" s="129"/>
      <c r="I13" s="129"/>
    </row>
    <row r="15" spans="1:12" ht="27" customHeight="1" x14ac:dyDescent="0.2">
      <c r="E15" s="128"/>
      <c r="G15" s="129"/>
      <c r="I15" s="129"/>
    </row>
    <row r="16" spans="1:12" ht="25.5" customHeight="1" x14ac:dyDescent="0.2"/>
    <row r="17" ht="18.75" customHeight="1" x14ac:dyDescent="0.2"/>
    <row r="18" ht="13.5" customHeight="1" x14ac:dyDescent="0.2"/>
    <row r="19" ht="18.75" customHeight="1" x14ac:dyDescent="0.2"/>
    <row r="20" ht="30" customHeight="1" x14ac:dyDescent="0.2"/>
  </sheetData>
  <mergeCells count="4">
    <mergeCell ref="A1:B1"/>
    <mergeCell ref="A2:I2"/>
    <mergeCell ref="A3:I3"/>
    <mergeCell ref="B11:C11"/>
  </mergeCells>
  <printOptions horizontalCentered="1"/>
  <pageMargins left="0.6692913385826772" right="0.11811023622047245" top="1.1811023622047245" bottom="0.55118110236220474" header="0.31496062992125984" footer="0.19685039370078741"/>
  <pageSetup paperSize="9" scale="65" orientation="landscape" r:id="rId1"/>
  <headerFooter alignWithMargins="0">
    <oddFooter xml:space="preserve">&amp;CPágina &amp;P de &amp;N&amp;R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30" zoomScaleNormal="130" zoomScaleSheetLayoutView="160" workbookViewId="0">
      <pane ySplit="4" topLeftCell="A20" activePane="bottomLeft" state="frozen"/>
      <selection pane="bottomLeft" activeCell="B26" sqref="B26"/>
    </sheetView>
  </sheetViews>
  <sheetFormatPr defaultRowHeight="12.75" x14ac:dyDescent="0.2"/>
  <cols>
    <col min="1" max="1" width="13.5" style="78" customWidth="1"/>
    <col min="2" max="2" width="38.875" style="78" customWidth="1"/>
    <col min="3" max="3" width="26.375" style="78" bestFit="1" customWidth="1"/>
    <col min="4" max="4" width="26.375" style="78" customWidth="1"/>
    <col min="5" max="5" width="24.25" style="85" customWidth="1"/>
    <col min="6" max="6" width="10.125" style="78" bestFit="1" customWidth="1"/>
    <col min="7" max="247" width="9" style="78"/>
    <col min="248" max="248" width="13.5" style="78" customWidth="1"/>
    <col min="249" max="249" width="50.875" style="78" customWidth="1"/>
    <col min="250" max="250" width="7.25" style="78" customWidth="1"/>
    <col min="251" max="251" width="9.125" style="78" customWidth="1"/>
    <col min="252" max="252" width="12.875" style="78" bestFit="1" customWidth="1"/>
    <col min="253" max="253" width="16.5" style="78" bestFit="1" customWidth="1"/>
    <col min="254" max="254" width="22" style="78" customWidth="1"/>
    <col min="255" max="255" width="14.875" style="78" customWidth="1"/>
    <col min="256" max="256" width="13.75" style="78" customWidth="1"/>
    <col min="257" max="257" width="22.875" style="78" customWidth="1"/>
    <col min="258" max="258" width="79.5" style="78" customWidth="1"/>
    <col min="259" max="259" width="9" style="78"/>
    <col min="260" max="260" width="9.75" style="78" bestFit="1" customWidth="1"/>
    <col min="261" max="503" width="9" style="78"/>
    <col min="504" max="504" width="13.5" style="78" customWidth="1"/>
    <col min="505" max="505" width="50.875" style="78" customWidth="1"/>
    <col min="506" max="506" width="7.25" style="78" customWidth="1"/>
    <col min="507" max="507" width="9.125" style="78" customWidth="1"/>
    <col min="508" max="508" width="12.875" style="78" bestFit="1" customWidth="1"/>
    <col min="509" max="509" width="16.5" style="78" bestFit="1" customWidth="1"/>
    <col min="510" max="510" width="22" style="78" customWidth="1"/>
    <col min="511" max="511" width="14.875" style="78" customWidth="1"/>
    <col min="512" max="512" width="13.75" style="78" customWidth="1"/>
    <col min="513" max="513" width="22.875" style="78" customWidth="1"/>
    <col min="514" max="514" width="79.5" style="78" customWidth="1"/>
    <col min="515" max="515" width="9" style="78"/>
    <col min="516" max="516" width="9.75" style="78" bestFit="1" customWidth="1"/>
    <col min="517" max="759" width="9" style="78"/>
    <col min="760" max="760" width="13.5" style="78" customWidth="1"/>
    <col min="761" max="761" width="50.875" style="78" customWidth="1"/>
    <col min="762" max="762" width="7.25" style="78" customWidth="1"/>
    <col min="763" max="763" width="9.125" style="78" customWidth="1"/>
    <col min="764" max="764" width="12.875" style="78" bestFit="1" customWidth="1"/>
    <col min="765" max="765" width="16.5" style="78" bestFit="1" customWidth="1"/>
    <col min="766" max="766" width="22" style="78" customWidth="1"/>
    <col min="767" max="767" width="14.875" style="78" customWidth="1"/>
    <col min="768" max="768" width="13.75" style="78" customWidth="1"/>
    <col min="769" max="769" width="22.875" style="78" customWidth="1"/>
    <col min="770" max="770" width="79.5" style="78" customWidth="1"/>
    <col min="771" max="771" width="9" style="78"/>
    <col min="772" max="772" width="9.75" style="78" bestFit="1" customWidth="1"/>
    <col min="773" max="1015" width="9" style="78"/>
    <col min="1016" max="1016" width="13.5" style="78" customWidth="1"/>
    <col min="1017" max="1017" width="50.875" style="78" customWidth="1"/>
    <col min="1018" max="1018" width="7.25" style="78" customWidth="1"/>
    <col min="1019" max="1019" width="9.125" style="78" customWidth="1"/>
    <col min="1020" max="1020" width="12.875" style="78" bestFit="1" customWidth="1"/>
    <col min="1021" max="1021" width="16.5" style="78" bestFit="1" customWidth="1"/>
    <col min="1022" max="1022" width="22" style="78" customWidth="1"/>
    <col min="1023" max="1023" width="14.875" style="78" customWidth="1"/>
    <col min="1024" max="1024" width="13.75" style="78" customWidth="1"/>
    <col min="1025" max="1025" width="22.875" style="78" customWidth="1"/>
    <col min="1026" max="1026" width="79.5" style="78" customWidth="1"/>
    <col min="1027" max="1027" width="9" style="78"/>
    <col min="1028" max="1028" width="9.75" style="78" bestFit="1" customWidth="1"/>
    <col min="1029" max="1271" width="9" style="78"/>
    <col min="1272" max="1272" width="13.5" style="78" customWidth="1"/>
    <col min="1273" max="1273" width="50.875" style="78" customWidth="1"/>
    <col min="1274" max="1274" width="7.25" style="78" customWidth="1"/>
    <col min="1275" max="1275" width="9.125" style="78" customWidth="1"/>
    <col min="1276" max="1276" width="12.875" style="78" bestFit="1" customWidth="1"/>
    <col min="1277" max="1277" width="16.5" style="78" bestFit="1" customWidth="1"/>
    <col min="1278" max="1278" width="22" style="78" customWidth="1"/>
    <col min="1279" max="1279" width="14.875" style="78" customWidth="1"/>
    <col min="1280" max="1280" width="13.75" style="78" customWidth="1"/>
    <col min="1281" max="1281" width="22.875" style="78" customWidth="1"/>
    <col min="1282" max="1282" width="79.5" style="78" customWidth="1"/>
    <col min="1283" max="1283" width="9" style="78"/>
    <col min="1284" max="1284" width="9.75" style="78" bestFit="1" customWidth="1"/>
    <col min="1285" max="1527" width="9" style="78"/>
    <col min="1528" max="1528" width="13.5" style="78" customWidth="1"/>
    <col min="1529" max="1529" width="50.875" style="78" customWidth="1"/>
    <col min="1530" max="1530" width="7.25" style="78" customWidth="1"/>
    <col min="1531" max="1531" width="9.125" style="78" customWidth="1"/>
    <col min="1532" max="1532" width="12.875" style="78" bestFit="1" customWidth="1"/>
    <col min="1533" max="1533" width="16.5" style="78" bestFit="1" customWidth="1"/>
    <col min="1534" max="1534" width="22" style="78" customWidth="1"/>
    <col min="1535" max="1535" width="14.875" style="78" customWidth="1"/>
    <col min="1536" max="1536" width="13.75" style="78" customWidth="1"/>
    <col min="1537" max="1537" width="22.875" style="78" customWidth="1"/>
    <col min="1538" max="1538" width="79.5" style="78" customWidth="1"/>
    <col min="1539" max="1539" width="9" style="78"/>
    <col min="1540" max="1540" width="9.75" style="78" bestFit="1" customWidth="1"/>
    <col min="1541" max="1783" width="9" style="78"/>
    <col min="1784" max="1784" width="13.5" style="78" customWidth="1"/>
    <col min="1785" max="1785" width="50.875" style="78" customWidth="1"/>
    <col min="1786" max="1786" width="7.25" style="78" customWidth="1"/>
    <col min="1787" max="1787" width="9.125" style="78" customWidth="1"/>
    <col min="1788" max="1788" width="12.875" style="78" bestFit="1" customWidth="1"/>
    <col min="1789" max="1789" width="16.5" style="78" bestFit="1" customWidth="1"/>
    <col min="1790" max="1790" width="22" style="78" customWidth="1"/>
    <col min="1791" max="1791" width="14.875" style="78" customWidth="1"/>
    <col min="1792" max="1792" width="13.75" style="78" customWidth="1"/>
    <col min="1793" max="1793" width="22.875" style="78" customWidth="1"/>
    <col min="1794" max="1794" width="79.5" style="78" customWidth="1"/>
    <col min="1795" max="1795" width="9" style="78"/>
    <col min="1796" max="1796" width="9.75" style="78" bestFit="1" customWidth="1"/>
    <col min="1797" max="2039" width="9" style="78"/>
    <col min="2040" max="2040" width="13.5" style="78" customWidth="1"/>
    <col min="2041" max="2041" width="50.875" style="78" customWidth="1"/>
    <col min="2042" max="2042" width="7.25" style="78" customWidth="1"/>
    <col min="2043" max="2043" width="9.125" style="78" customWidth="1"/>
    <col min="2044" max="2044" width="12.875" style="78" bestFit="1" customWidth="1"/>
    <col min="2045" max="2045" width="16.5" style="78" bestFit="1" customWidth="1"/>
    <col min="2046" max="2046" width="22" style="78" customWidth="1"/>
    <col min="2047" max="2047" width="14.875" style="78" customWidth="1"/>
    <col min="2048" max="2048" width="13.75" style="78" customWidth="1"/>
    <col min="2049" max="2049" width="22.875" style="78" customWidth="1"/>
    <col min="2050" max="2050" width="79.5" style="78" customWidth="1"/>
    <col min="2051" max="2051" width="9" style="78"/>
    <col min="2052" max="2052" width="9.75" style="78" bestFit="1" customWidth="1"/>
    <col min="2053" max="2295" width="9" style="78"/>
    <col min="2296" max="2296" width="13.5" style="78" customWidth="1"/>
    <col min="2297" max="2297" width="50.875" style="78" customWidth="1"/>
    <col min="2298" max="2298" width="7.25" style="78" customWidth="1"/>
    <col min="2299" max="2299" width="9.125" style="78" customWidth="1"/>
    <col min="2300" max="2300" width="12.875" style="78" bestFit="1" customWidth="1"/>
    <col min="2301" max="2301" width="16.5" style="78" bestFit="1" customWidth="1"/>
    <col min="2302" max="2302" width="22" style="78" customWidth="1"/>
    <col min="2303" max="2303" width="14.875" style="78" customWidth="1"/>
    <col min="2304" max="2304" width="13.75" style="78" customWidth="1"/>
    <col min="2305" max="2305" width="22.875" style="78" customWidth="1"/>
    <col min="2306" max="2306" width="79.5" style="78" customWidth="1"/>
    <col min="2307" max="2307" width="9" style="78"/>
    <col min="2308" max="2308" width="9.75" style="78" bestFit="1" customWidth="1"/>
    <col min="2309" max="2551" width="9" style="78"/>
    <col min="2552" max="2552" width="13.5" style="78" customWidth="1"/>
    <col min="2553" max="2553" width="50.875" style="78" customWidth="1"/>
    <col min="2554" max="2554" width="7.25" style="78" customWidth="1"/>
    <col min="2555" max="2555" width="9.125" style="78" customWidth="1"/>
    <col min="2556" max="2556" width="12.875" style="78" bestFit="1" customWidth="1"/>
    <col min="2557" max="2557" width="16.5" style="78" bestFit="1" customWidth="1"/>
    <col min="2558" max="2558" width="22" style="78" customWidth="1"/>
    <col min="2559" max="2559" width="14.875" style="78" customWidth="1"/>
    <col min="2560" max="2560" width="13.75" style="78" customWidth="1"/>
    <col min="2561" max="2561" width="22.875" style="78" customWidth="1"/>
    <col min="2562" max="2562" width="79.5" style="78" customWidth="1"/>
    <col min="2563" max="2563" width="9" style="78"/>
    <col min="2564" max="2564" width="9.75" style="78" bestFit="1" customWidth="1"/>
    <col min="2565" max="2807" width="9" style="78"/>
    <col min="2808" max="2808" width="13.5" style="78" customWidth="1"/>
    <col min="2809" max="2809" width="50.875" style="78" customWidth="1"/>
    <col min="2810" max="2810" width="7.25" style="78" customWidth="1"/>
    <col min="2811" max="2811" width="9.125" style="78" customWidth="1"/>
    <col min="2812" max="2812" width="12.875" style="78" bestFit="1" customWidth="1"/>
    <col min="2813" max="2813" width="16.5" style="78" bestFit="1" customWidth="1"/>
    <col min="2814" max="2814" width="22" style="78" customWidth="1"/>
    <col min="2815" max="2815" width="14.875" style="78" customWidth="1"/>
    <col min="2816" max="2816" width="13.75" style="78" customWidth="1"/>
    <col min="2817" max="2817" width="22.875" style="78" customWidth="1"/>
    <col min="2818" max="2818" width="79.5" style="78" customWidth="1"/>
    <col min="2819" max="2819" width="9" style="78"/>
    <col min="2820" max="2820" width="9.75" style="78" bestFit="1" customWidth="1"/>
    <col min="2821" max="3063" width="9" style="78"/>
    <col min="3064" max="3064" width="13.5" style="78" customWidth="1"/>
    <col min="3065" max="3065" width="50.875" style="78" customWidth="1"/>
    <col min="3066" max="3066" width="7.25" style="78" customWidth="1"/>
    <col min="3067" max="3067" width="9.125" style="78" customWidth="1"/>
    <col min="3068" max="3068" width="12.875" style="78" bestFit="1" customWidth="1"/>
    <col min="3069" max="3069" width="16.5" style="78" bestFit="1" customWidth="1"/>
    <col min="3070" max="3070" width="22" style="78" customWidth="1"/>
    <col min="3071" max="3071" width="14.875" style="78" customWidth="1"/>
    <col min="3072" max="3072" width="13.75" style="78" customWidth="1"/>
    <col min="3073" max="3073" width="22.875" style="78" customWidth="1"/>
    <col min="3074" max="3074" width="79.5" style="78" customWidth="1"/>
    <col min="3075" max="3075" width="9" style="78"/>
    <col min="3076" max="3076" width="9.75" style="78" bestFit="1" customWidth="1"/>
    <col min="3077" max="3319" width="9" style="78"/>
    <col min="3320" max="3320" width="13.5" style="78" customWidth="1"/>
    <col min="3321" max="3321" width="50.875" style="78" customWidth="1"/>
    <col min="3322" max="3322" width="7.25" style="78" customWidth="1"/>
    <col min="3323" max="3323" width="9.125" style="78" customWidth="1"/>
    <col min="3324" max="3324" width="12.875" style="78" bestFit="1" customWidth="1"/>
    <col min="3325" max="3325" width="16.5" style="78" bestFit="1" customWidth="1"/>
    <col min="3326" max="3326" width="22" style="78" customWidth="1"/>
    <col min="3327" max="3327" width="14.875" style="78" customWidth="1"/>
    <col min="3328" max="3328" width="13.75" style="78" customWidth="1"/>
    <col min="3329" max="3329" width="22.875" style="78" customWidth="1"/>
    <col min="3330" max="3330" width="79.5" style="78" customWidth="1"/>
    <col min="3331" max="3331" width="9" style="78"/>
    <col min="3332" max="3332" width="9.75" style="78" bestFit="1" customWidth="1"/>
    <col min="3333" max="3575" width="9" style="78"/>
    <col min="3576" max="3576" width="13.5" style="78" customWidth="1"/>
    <col min="3577" max="3577" width="50.875" style="78" customWidth="1"/>
    <col min="3578" max="3578" width="7.25" style="78" customWidth="1"/>
    <col min="3579" max="3579" width="9.125" style="78" customWidth="1"/>
    <col min="3580" max="3580" width="12.875" style="78" bestFit="1" customWidth="1"/>
    <col min="3581" max="3581" width="16.5" style="78" bestFit="1" customWidth="1"/>
    <col min="3582" max="3582" width="22" style="78" customWidth="1"/>
    <col min="3583" max="3583" width="14.875" style="78" customWidth="1"/>
    <col min="3584" max="3584" width="13.75" style="78" customWidth="1"/>
    <col min="3585" max="3585" width="22.875" style="78" customWidth="1"/>
    <col min="3586" max="3586" width="79.5" style="78" customWidth="1"/>
    <col min="3587" max="3587" width="9" style="78"/>
    <col min="3588" max="3588" width="9.75" style="78" bestFit="1" customWidth="1"/>
    <col min="3589" max="3831" width="9" style="78"/>
    <col min="3832" max="3832" width="13.5" style="78" customWidth="1"/>
    <col min="3833" max="3833" width="50.875" style="78" customWidth="1"/>
    <col min="3834" max="3834" width="7.25" style="78" customWidth="1"/>
    <col min="3835" max="3835" width="9.125" style="78" customWidth="1"/>
    <col min="3836" max="3836" width="12.875" style="78" bestFit="1" customWidth="1"/>
    <col min="3837" max="3837" width="16.5" style="78" bestFit="1" customWidth="1"/>
    <col min="3838" max="3838" width="22" style="78" customWidth="1"/>
    <col min="3839" max="3839" width="14.875" style="78" customWidth="1"/>
    <col min="3840" max="3840" width="13.75" style="78" customWidth="1"/>
    <col min="3841" max="3841" width="22.875" style="78" customWidth="1"/>
    <col min="3842" max="3842" width="79.5" style="78" customWidth="1"/>
    <col min="3843" max="3843" width="9" style="78"/>
    <col min="3844" max="3844" width="9.75" style="78" bestFit="1" customWidth="1"/>
    <col min="3845" max="4087" width="9" style="78"/>
    <col min="4088" max="4088" width="13.5" style="78" customWidth="1"/>
    <col min="4089" max="4089" width="50.875" style="78" customWidth="1"/>
    <col min="4090" max="4090" width="7.25" style="78" customWidth="1"/>
    <col min="4091" max="4091" width="9.125" style="78" customWidth="1"/>
    <col min="4092" max="4092" width="12.875" style="78" bestFit="1" customWidth="1"/>
    <col min="4093" max="4093" width="16.5" style="78" bestFit="1" customWidth="1"/>
    <col min="4094" max="4094" width="22" style="78" customWidth="1"/>
    <col min="4095" max="4095" width="14.875" style="78" customWidth="1"/>
    <col min="4096" max="4096" width="13.75" style="78" customWidth="1"/>
    <col min="4097" max="4097" width="22.875" style="78" customWidth="1"/>
    <col min="4098" max="4098" width="79.5" style="78" customWidth="1"/>
    <col min="4099" max="4099" width="9" style="78"/>
    <col min="4100" max="4100" width="9.75" style="78" bestFit="1" customWidth="1"/>
    <col min="4101" max="4343" width="9" style="78"/>
    <col min="4344" max="4344" width="13.5" style="78" customWidth="1"/>
    <col min="4345" max="4345" width="50.875" style="78" customWidth="1"/>
    <col min="4346" max="4346" width="7.25" style="78" customWidth="1"/>
    <col min="4347" max="4347" width="9.125" style="78" customWidth="1"/>
    <col min="4348" max="4348" width="12.875" style="78" bestFit="1" customWidth="1"/>
    <col min="4349" max="4349" width="16.5" style="78" bestFit="1" customWidth="1"/>
    <col min="4350" max="4350" width="22" style="78" customWidth="1"/>
    <col min="4351" max="4351" width="14.875" style="78" customWidth="1"/>
    <col min="4352" max="4352" width="13.75" style="78" customWidth="1"/>
    <col min="4353" max="4353" width="22.875" style="78" customWidth="1"/>
    <col min="4354" max="4354" width="79.5" style="78" customWidth="1"/>
    <col min="4355" max="4355" width="9" style="78"/>
    <col min="4356" max="4356" width="9.75" style="78" bestFit="1" customWidth="1"/>
    <col min="4357" max="4599" width="9" style="78"/>
    <col min="4600" max="4600" width="13.5" style="78" customWidth="1"/>
    <col min="4601" max="4601" width="50.875" style="78" customWidth="1"/>
    <col min="4602" max="4602" width="7.25" style="78" customWidth="1"/>
    <col min="4603" max="4603" width="9.125" style="78" customWidth="1"/>
    <col min="4604" max="4604" width="12.875" style="78" bestFit="1" customWidth="1"/>
    <col min="4605" max="4605" width="16.5" style="78" bestFit="1" customWidth="1"/>
    <col min="4606" max="4606" width="22" style="78" customWidth="1"/>
    <col min="4607" max="4607" width="14.875" style="78" customWidth="1"/>
    <col min="4608" max="4608" width="13.75" style="78" customWidth="1"/>
    <col min="4609" max="4609" width="22.875" style="78" customWidth="1"/>
    <col min="4610" max="4610" width="79.5" style="78" customWidth="1"/>
    <col min="4611" max="4611" width="9" style="78"/>
    <col min="4612" max="4612" width="9.75" style="78" bestFit="1" customWidth="1"/>
    <col min="4613" max="4855" width="9" style="78"/>
    <col min="4856" max="4856" width="13.5" style="78" customWidth="1"/>
    <col min="4857" max="4857" width="50.875" style="78" customWidth="1"/>
    <col min="4858" max="4858" width="7.25" style="78" customWidth="1"/>
    <col min="4859" max="4859" width="9.125" style="78" customWidth="1"/>
    <col min="4860" max="4860" width="12.875" style="78" bestFit="1" customWidth="1"/>
    <col min="4861" max="4861" width="16.5" style="78" bestFit="1" customWidth="1"/>
    <col min="4862" max="4862" width="22" style="78" customWidth="1"/>
    <col min="4863" max="4863" width="14.875" style="78" customWidth="1"/>
    <col min="4864" max="4864" width="13.75" style="78" customWidth="1"/>
    <col min="4865" max="4865" width="22.875" style="78" customWidth="1"/>
    <col min="4866" max="4866" width="79.5" style="78" customWidth="1"/>
    <col min="4867" max="4867" width="9" style="78"/>
    <col min="4868" max="4868" width="9.75" style="78" bestFit="1" customWidth="1"/>
    <col min="4869" max="5111" width="9" style="78"/>
    <col min="5112" max="5112" width="13.5" style="78" customWidth="1"/>
    <col min="5113" max="5113" width="50.875" style="78" customWidth="1"/>
    <col min="5114" max="5114" width="7.25" style="78" customWidth="1"/>
    <col min="5115" max="5115" width="9.125" style="78" customWidth="1"/>
    <col min="5116" max="5116" width="12.875" style="78" bestFit="1" customWidth="1"/>
    <col min="5117" max="5117" width="16.5" style="78" bestFit="1" customWidth="1"/>
    <col min="5118" max="5118" width="22" style="78" customWidth="1"/>
    <col min="5119" max="5119" width="14.875" style="78" customWidth="1"/>
    <col min="5120" max="5120" width="13.75" style="78" customWidth="1"/>
    <col min="5121" max="5121" width="22.875" style="78" customWidth="1"/>
    <col min="5122" max="5122" width="79.5" style="78" customWidth="1"/>
    <col min="5123" max="5123" width="9" style="78"/>
    <col min="5124" max="5124" width="9.75" style="78" bestFit="1" customWidth="1"/>
    <col min="5125" max="5367" width="9" style="78"/>
    <col min="5368" max="5368" width="13.5" style="78" customWidth="1"/>
    <col min="5369" max="5369" width="50.875" style="78" customWidth="1"/>
    <col min="5370" max="5370" width="7.25" style="78" customWidth="1"/>
    <col min="5371" max="5371" width="9.125" style="78" customWidth="1"/>
    <col min="5372" max="5372" width="12.875" style="78" bestFit="1" customWidth="1"/>
    <col min="5373" max="5373" width="16.5" style="78" bestFit="1" customWidth="1"/>
    <col min="5374" max="5374" width="22" style="78" customWidth="1"/>
    <col min="5375" max="5375" width="14.875" style="78" customWidth="1"/>
    <col min="5376" max="5376" width="13.75" style="78" customWidth="1"/>
    <col min="5377" max="5377" width="22.875" style="78" customWidth="1"/>
    <col min="5378" max="5378" width="79.5" style="78" customWidth="1"/>
    <col min="5379" max="5379" width="9" style="78"/>
    <col min="5380" max="5380" width="9.75" style="78" bestFit="1" customWidth="1"/>
    <col min="5381" max="5623" width="9" style="78"/>
    <col min="5624" max="5624" width="13.5" style="78" customWidth="1"/>
    <col min="5625" max="5625" width="50.875" style="78" customWidth="1"/>
    <col min="5626" max="5626" width="7.25" style="78" customWidth="1"/>
    <col min="5627" max="5627" width="9.125" style="78" customWidth="1"/>
    <col min="5628" max="5628" width="12.875" style="78" bestFit="1" customWidth="1"/>
    <col min="5629" max="5629" width="16.5" style="78" bestFit="1" customWidth="1"/>
    <col min="5630" max="5630" width="22" style="78" customWidth="1"/>
    <col min="5631" max="5631" width="14.875" style="78" customWidth="1"/>
    <col min="5632" max="5632" width="13.75" style="78" customWidth="1"/>
    <col min="5633" max="5633" width="22.875" style="78" customWidth="1"/>
    <col min="5634" max="5634" width="79.5" style="78" customWidth="1"/>
    <col min="5635" max="5635" width="9" style="78"/>
    <col min="5636" max="5636" width="9.75" style="78" bestFit="1" customWidth="1"/>
    <col min="5637" max="5879" width="9" style="78"/>
    <col min="5880" max="5880" width="13.5" style="78" customWidth="1"/>
    <col min="5881" max="5881" width="50.875" style="78" customWidth="1"/>
    <col min="5882" max="5882" width="7.25" style="78" customWidth="1"/>
    <col min="5883" max="5883" width="9.125" style="78" customWidth="1"/>
    <col min="5884" max="5884" width="12.875" style="78" bestFit="1" customWidth="1"/>
    <col min="5885" max="5885" width="16.5" style="78" bestFit="1" customWidth="1"/>
    <col min="5886" max="5886" width="22" style="78" customWidth="1"/>
    <col min="5887" max="5887" width="14.875" style="78" customWidth="1"/>
    <col min="5888" max="5888" width="13.75" style="78" customWidth="1"/>
    <col min="5889" max="5889" width="22.875" style="78" customWidth="1"/>
    <col min="5890" max="5890" width="79.5" style="78" customWidth="1"/>
    <col min="5891" max="5891" width="9" style="78"/>
    <col min="5892" max="5892" width="9.75" style="78" bestFit="1" customWidth="1"/>
    <col min="5893" max="6135" width="9" style="78"/>
    <col min="6136" max="6136" width="13.5" style="78" customWidth="1"/>
    <col min="6137" max="6137" width="50.875" style="78" customWidth="1"/>
    <col min="6138" max="6138" width="7.25" style="78" customWidth="1"/>
    <col min="6139" max="6139" width="9.125" style="78" customWidth="1"/>
    <col min="6140" max="6140" width="12.875" style="78" bestFit="1" customWidth="1"/>
    <col min="6141" max="6141" width="16.5" style="78" bestFit="1" customWidth="1"/>
    <col min="6142" max="6142" width="22" style="78" customWidth="1"/>
    <col min="6143" max="6143" width="14.875" style="78" customWidth="1"/>
    <col min="6144" max="6144" width="13.75" style="78" customWidth="1"/>
    <col min="6145" max="6145" width="22.875" style="78" customWidth="1"/>
    <col min="6146" max="6146" width="79.5" style="78" customWidth="1"/>
    <col min="6147" max="6147" width="9" style="78"/>
    <col min="6148" max="6148" width="9.75" style="78" bestFit="1" customWidth="1"/>
    <col min="6149" max="6391" width="9" style="78"/>
    <col min="6392" max="6392" width="13.5" style="78" customWidth="1"/>
    <col min="6393" max="6393" width="50.875" style="78" customWidth="1"/>
    <col min="6394" max="6394" width="7.25" style="78" customWidth="1"/>
    <col min="6395" max="6395" width="9.125" style="78" customWidth="1"/>
    <col min="6396" max="6396" width="12.875" style="78" bestFit="1" customWidth="1"/>
    <col min="6397" max="6397" width="16.5" style="78" bestFit="1" customWidth="1"/>
    <col min="6398" max="6398" width="22" style="78" customWidth="1"/>
    <col min="6399" max="6399" width="14.875" style="78" customWidth="1"/>
    <col min="6400" max="6400" width="13.75" style="78" customWidth="1"/>
    <col min="6401" max="6401" width="22.875" style="78" customWidth="1"/>
    <col min="6402" max="6402" width="79.5" style="78" customWidth="1"/>
    <col min="6403" max="6403" width="9" style="78"/>
    <col min="6404" max="6404" width="9.75" style="78" bestFit="1" customWidth="1"/>
    <col min="6405" max="6647" width="9" style="78"/>
    <col min="6648" max="6648" width="13.5" style="78" customWidth="1"/>
    <col min="6649" max="6649" width="50.875" style="78" customWidth="1"/>
    <col min="6650" max="6650" width="7.25" style="78" customWidth="1"/>
    <col min="6651" max="6651" width="9.125" style="78" customWidth="1"/>
    <col min="6652" max="6652" width="12.875" style="78" bestFit="1" customWidth="1"/>
    <col min="6653" max="6653" width="16.5" style="78" bestFit="1" customWidth="1"/>
    <col min="6654" max="6654" width="22" style="78" customWidth="1"/>
    <col min="6655" max="6655" width="14.875" style="78" customWidth="1"/>
    <col min="6656" max="6656" width="13.75" style="78" customWidth="1"/>
    <col min="6657" max="6657" width="22.875" style="78" customWidth="1"/>
    <col min="6658" max="6658" width="79.5" style="78" customWidth="1"/>
    <col min="6659" max="6659" width="9" style="78"/>
    <col min="6660" max="6660" width="9.75" style="78" bestFit="1" customWidth="1"/>
    <col min="6661" max="6903" width="9" style="78"/>
    <col min="6904" max="6904" width="13.5" style="78" customWidth="1"/>
    <col min="6905" max="6905" width="50.875" style="78" customWidth="1"/>
    <col min="6906" max="6906" width="7.25" style="78" customWidth="1"/>
    <col min="6907" max="6907" width="9.125" style="78" customWidth="1"/>
    <col min="6908" max="6908" width="12.875" style="78" bestFit="1" customWidth="1"/>
    <col min="6909" max="6909" width="16.5" style="78" bestFit="1" customWidth="1"/>
    <col min="6910" max="6910" width="22" style="78" customWidth="1"/>
    <col min="6911" max="6911" width="14.875" style="78" customWidth="1"/>
    <col min="6912" max="6912" width="13.75" style="78" customWidth="1"/>
    <col min="6913" max="6913" width="22.875" style="78" customWidth="1"/>
    <col min="6914" max="6914" width="79.5" style="78" customWidth="1"/>
    <col min="6915" max="6915" width="9" style="78"/>
    <col min="6916" max="6916" width="9.75" style="78" bestFit="1" customWidth="1"/>
    <col min="6917" max="7159" width="9" style="78"/>
    <col min="7160" max="7160" width="13.5" style="78" customWidth="1"/>
    <col min="7161" max="7161" width="50.875" style="78" customWidth="1"/>
    <col min="7162" max="7162" width="7.25" style="78" customWidth="1"/>
    <col min="7163" max="7163" width="9.125" style="78" customWidth="1"/>
    <col min="7164" max="7164" width="12.875" style="78" bestFit="1" customWidth="1"/>
    <col min="7165" max="7165" width="16.5" style="78" bestFit="1" customWidth="1"/>
    <col min="7166" max="7166" width="22" style="78" customWidth="1"/>
    <col min="7167" max="7167" width="14.875" style="78" customWidth="1"/>
    <col min="7168" max="7168" width="13.75" style="78" customWidth="1"/>
    <col min="7169" max="7169" width="22.875" style="78" customWidth="1"/>
    <col min="7170" max="7170" width="79.5" style="78" customWidth="1"/>
    <col min="7171" max="7171" width="9" style="78"/>
    <col min="7172" max="7172" width="9.75" style="78" bestFit="1" customWidth="1"/>
    <col min="7173" max="7415" width="9" style="78"/>
    <col min="7416" max="7416" width="13.5" style="78" customWidth="1"/>
    <col min="7417" max="7417" width="50.875" style="78" customWidth="1"/>
    <col min="7418" max="7418" width="7.25" style="78" customWidth="1"/>
    <col min="7419" max="7419" width="9.125" style="78" customWidth="1"/>
    <col min="7420" max="7420" width="12.875" style="78" bestFit="1" customWidth="1"/>
    <col min="7421" max="7421" width="16.5" style="78" bestFit="1" customWidth="1"/>
    <col min="7422" max="7422" width="22" style="78" customWidth="1"/>
    <col min="7423" max="7423" width="14.875" style="78" customWidth="1"/>
    <col min="7424" max="7424" width="13.75" style="78" customWidth="1"/>
    <col min="7425" max="7425" width="22.875" style="78" customWidth="1"/>
    <col min="7426" max="7426" width="79.5" style="78" customWidth="1"/>
    <col min="7427" max="7427" width="9" style="78"/>
    <col min="7428" max="7428" width="9.75" style="78" bestFit="1" customWidth="1"/>
    <col min="7429" max="7671" width="9" style="78"/>
    <col min="7672" max="7672" width="13.5" style="78" customWidth="1"/>
    <col min="7673" max="7673" width="50.875" style="78" customWidth="1"/>
    <col min="7674" max="7674" width="7.25" style="78" customWidth="1"/>
    <col min="7675" max="7675" width="9.125" style="78" customWidth="1"/>
    <col min="7676" max="7676" width="12.875" style="78" bestFit="1" customWidth="1"/>
    <col min="7677" max="7677" width="16.5" style="78" bestFit="1" customWidth="1"/>
    <col min="7678" max="7678" width="22" style="78" customWidth="1"/>
    <col min="7679" max="7679" width="14.875" style="78" customWidth="1"/>
    <col min="7680" max="7680" width="13.75" style="78" customWidth="1"/>
    <col min="7681" max="7681" width="22.875" style="78" customWidth="1"/>
    <col min="7682" max="7682" width="79.5" style="78" customWidth="1"/>
    <col min="7683" max="7683" width="9" style="78"/>
    <col min="7684" max="7684" width="9.75" style="78" bestFit="1" customWidth="1"/>
    <col min="7685" max="7927" width="9" style="78"/>
    <col min="7928" max="7928" width="13.5" style="78" customWidth="1"/>
    <col min="7929" max="7929" width="50.875" style="78" customWidth="1"/>
    <col min="7930" max="7930" width="7.25" style="78" customWidth="1"/>
    <col min="7931" max="7931" width="9.125" style="78" customWidth="1"/>
    <col min="7932" max="7932" width="12.875" style="78" bestFit="1" customWidth="1"/>
    <col min="7933" max="7933" width="16.5" style="78" bestFit="1" customWidth="1"/>
    <col min="7934" max="7934" width="22" style="78" customWidth="1"/>
    <col min="7935" max="7935" width="14.875" style="78" customWidth="1"/>
    <col min="7936" max="7936" width="13.75" style="78" customWidth="1"/>
    <col min="7937" max="7937" width="22.875" style="78" customWidth="1"/>
    <col min="7938" max="7938" width="79.5" style="78" customWidth="1"/>
    <col min="7939" max="7939" width="9" style="78"/>
    <col min="7940" max="7940" width="9.75" style="78" bestFit="1" customWidth="1"/>
    <col min="7941" max="8183" width="9" style="78"/>
    <col min="8184" max="8184" width="13.5" style="78" customWidth="1"/>
    <col min="8185" max="8185" width="50.875" style="78" customWidth="1"/>
    <col min="8186" max="8186" width="7.25" style="78" customWidth="1"/>
    <col min="8187" max="8187" width="9.125" style="78" customWidth="1"/>
    <col min="8188" max="8188" width="12.875" style="78" bestFit="1" customWidth="1"/>
    <col min="8189" max="8189" width="16.5" style="78" bestFit="1" customWidth="1"/>
    <col min="8190" max="8190" width="22" style="78" customWidth="1"/>
    <col min="8191" max="8191" width="14.875" style="78" customWidth="1"/>
    <col min="8192" max="8192" width="13.75" style="78" customWidth="1"/>
    <col min="8193" max="8193" width="22.875" style="78" customWidth="1"/>
    <col min="8194" max="8194" width="79.5" style="78" customWidth="1"/>
    <col min="8195" max="8195" width="9" style="78"/>
    <col min="8196" max="8196" width="9.75" style="78" bestFit="1" customWidth="1"/>
    <col min="8197" max="8439" width="9" style="78"/>
    <col min="8440" max="8440" width="13.5" style="78" customWidth="1"/>
    <col min="8441" max="8441" width="50.875" style="78" customWidth="1"/>
    <col min="8442" max="8442" width="7.25" style="78" customWidth="1"/>
    <col min="8443" max="8443" width="9.125" style="78" customWidth="1"/>
    <col min="8444" max="8444" width="12.875" style="78" bestFit="1" customWidth="1"/>
    <col min="8445" max="8445" width="16.5" style="78" bestFit="1" customWidth="1"/>
    <col min="8446" max="8446" width="22" style="78" customWidth="1"/>
    <col min="8447" max="8447" width="14.875" style="78" customWidth="1"/>
    <col min="8448" max="8448" width="13.75" style="78" customWidth="1"/>
    <col min="8449" max="8449" width="22.875" style="78" customWidth="1"/>
    <col min="8450" max="8450" width="79.5" style="78" customWidth="1"/>
    <col min="8451" max="8451" width="9" style="78"/>
    <col min="8452" max="8452" width="9.75" style="78" bestFit="1" customWidth="1"/>
    <col min="8453" max="8695" width="9" style="78"/>
    <col min="8696" max="8696" width="13.5" style="78" customWidth="1"/>
    <col min="8697" max="8697" width="50.875" style="78" customWidth="1"/>
    <col min="8698" max="8698" width="7.25" style="78" customWidth="1"/>
    <col min="8699" max="8699" width="9.125" style="78" customWidth="1"/>
    <col min="8700" max="8700" width="12.875" style="78" bestFit="1" customWidth="1"/>
    <col min="8701" max="8701" width="16.5" style="78" bestFit="1" customWidth="1"/>
    <col min="8702" max="8702" width="22" style="78" customWidth="1"/>
    <col min="8703" max="8703" width="14.875" style="78" customWidth="1"/>
    <col min="8704" max="8704" width="13.75" style="78" customWidth="1"/>
    <col min="8705" max="8705" width="22.875" style="78" customWidth="1"/>
    <col min="8706" max="8706" width="79.5" style="78" customWidth="1"/>
    <col min="8707" max="8707" width="9" style="78"/>
    <col min="8708" max="8708" width="9.75" style="78" bestFit="1" customWidth="1"/>
    <col min="8709" max="8951" width="9" style="78"/>
    <col min="8952" max="8952" width="13.5" style="78" customWidth="1"/>
    <col min="8953" max="8953" width="50.875" style="78" customWidth="1"/>
    <col min="8954" max="8954" width="7.25" style="78" customWidth="1"/>
    <col min="8955" max="8955" width="9.125" style="78" customWidth="1"/>
    <col min="8956" max="8956" width="12.875" style="78" bestFit="1" customWidth="1"/>
    <col min="8957" max="8957" width="16.5" style="78" bestFit="1" customWidth="1"/>
    <col min="8958" max="8958" width="22" style="78" customWidth="1"/>
    <col min="8959" max="8959" width="14.875" style="78" customWidth="1"/>
    <col min="8960" max="8960" width="13.75" style="78" customWidth="1"/>
    <col min="8961" max="8961" width="22.875" style="78" customWidth="1"/>
    <col min="8962" max="8962" width="79.5" style="78" customWidth="1"/>
    <col min="8963" max="8963" width="9" style="78"/>
    <col min="8964" max="8964" width="9.75" style="78" bestFit="1" customWidth="1"/>
    <col min="8965" max="9207" width="9" style="78"/>
    <col min="9208" max="9208" width="13.5" style="78" customWidth="1"/>
    <col min="9209" max="9209" width="50.875" style="78" customWidth="1"/>
    <col min="9210" max="9210" width="7.25" style="78" customWidth="1"/>
    <col min="9211" max="9211" width="9.125" style="78" customWidth="1"/>
    <col min="9212" max="9212" width="12.875" style="78" bestFit="1" customWidth="1"/>
    <col min="9213" max="9213" width="16.5" style="78" bestFit="1" customWidth="1"/>
    <col min="9214" max="9214" width="22" style="78" customWidth="1"/>
    <col min="9215" max="9215" width="14.875" style="78" customWidth="1"/>
    <col min="9216" max="9216" width="13.75" style="78" customWidth="1"/>
    <col min="9217" max="9217" width="22.875" style="78" customWidth="1"/>
    <col min="9218" max="9218" width="79.5" style="78" customWidth="1"/>
    <col min="9219" max="9219" width="9" style="78"/>
    <col min="9220" max="9220" width="9.75" style="78" bestFit="1" customWidth="1"/>
    <col min="9221" max="9463" width="9" style="78"/>
    <col min="9464" max="9464" width="13.5" style="78" customWidth="1"/>
    <col min="9465" max="9465" width="50.875" style="78" customWidth="1"/>
    <col min="9466" max="9466" width="7.25" style="78" customWidth="1"/>
    <col min="9467" max="9467" width="9.125" style="78" customWidth="1"/>
    <col min="9468" max="9468" width="12.875" style="78" bestFit="1" customWidth="1"/>
    <col min="9469" max="9469" width="16.5" style="78" bestFit="1" customWidth="1"/>
    <col min="9470" max="9470" width="22" style="78" customWidth="1"/>
    <col min="9471" max="9471" width="14.875" style="78" customWidth="1"/>
    <col min="9472" max="9472" width="13.75" style="78" customWidth="1"/>
    <col min="9473" max="9473" width="22.875" style="78" customWidth="1"/>
    <col min="9474" max="9474" width="79.5" style="78" customWidth="1"/>
    <col min="9475" max="9475" width="9" style="78"/>
    <col min="9476" max="9476" width="9.75" style="78" bestFit="1" customWidth="1"/>
    <col min="9477" max="9719" width="9" style="78"/>
    <col min="9720" max="9720" width="13.5" style="78" customWidth="1"/>
    <col min="9721" max="9721" width="50.875" style="78" customWidth="1"/>
    <col min="9722" max="9722" width="7.25" style="78" customWidth="1"/>
    <col min="9723" max="9723" width="9.125" style="78" customWidth="1"/>
    <col min="9724" max="9724" width="12.875" style="78" bestFit="1" customWidth="1"/>
    <col min="9725" max="9725" width="16.5" style="78" bestFit="1" customWidth="1"/>
    <col min="9726" max="9726" width="22" style="78" customWidth="1"/>
    <col min="9727" max="9727" width="14.875" style="78" customWidth="1"/>
    <col min="9728" max="9728" width="13.75" style="78" customWidth="1"/>
    <col min="9729" max="9729" width="22.875" style="78" customWidth="1"/>
    <col min="9730" max="9730" width="79.5" style="78" customWidth="1"/>
    <col min="9731" max="9731" width="9" style="78"/>
    <col min="9732" max="9732" width="9.75" style="78" bestFit="1" customWidth="1"/>
    <col min="9733" max="9975" width="9" style="78"/>
    <col min="9976" max="9976" width="13.5" style="78" customWidth="1"/>
    <col min="9977" max="9977" width="50.875" style="78" customWidth="1"/>
    <col min="9978" max="9978" width="7.25" style="78" customWidth="1"/>
    <col min="9979" max="9979" width="9.125" style="78" customWidth="1"/>
    <col min="9980" max="9980" width="12.875" style="78" bestFit="1" customWidth="1"/>
    <col min="9981" max="9981" width="16.5" style="78" bestFit="1" customWidth="1"/>
    <col min="9982" max="9982" width="22" style="78" customWidth="1"/>
    <col min="9983" max="9983" width="14.875" style="78" customWidth="1"/>
    <col min="9984" max="9984" width="13.75" style="78" customWidth="1"/>
    <col min="9985" max="9985" width="22.875" style="78" customWidth="1"/>
    <col min="9986" max="9986" width="79.5" style="78" customWidth="1"/>
    <col min="9987" max="9987" width="9" style="78"/>
    <col min="9988" max="9988" width="9.75" style="78" bestFit="1" customWidth="1"/>
    <col min="9989" max="10231" width="9" style="78"/>
    <col min="10232" max="10232" width="13.5" style="78" customWidth="1"/>
    <col min="10233" max="10233" width="50.875" style="78" customWidth="1"/>
    <col min="10234" max="10234" width="7.25" style="78" customWidth="1"/>
    <col min="10235" max="10235" width="9.125" style="78" customWidth="1"/>
    <col min="10236" max="10236" width="12.875" style="78" bestFit="1" customWidth="1"/>
    <col min="10237" max="10237" width="16.5" style="78" bestFit="1" customWidth="1"/>
    <col min="10238" max="10238" width="22" style="78" customWidth="1"/>
    <col min="10239" max="10239" width="14.875" style="78" customWidth="1"/>
    <col min="10240" max="10240" width="13.75" style="78" customWidth="1"/>
    <col min="10241" max="10241" width="22.875" style="78" customWidth="1"/>
    <col min="10242" max="10242" width="79.5" style="78" customWidth="1"/>
    <col min="10243" max="10243" width="9" style="78"/>
    <col min="10244" max="10244" width="9.75" style="78" bestFit="1" customWidth="1"/>
    <col min="10245" max="10487" width="9" style="78"/>
    <col min="10488" max="10488" width="13.5" style="78" customWidth="1"/>
    <col min="10489" max="10489" width="50.875" style="78" customWidth="1"/>
    <col min="10490" max="10490" width="7.25" style="78" customWidth="1"/>
    <col min="10491" max="10491" width="9.125" style="78" customWidth="1"/>
    <col min="10492" max="10492" width="12.875" style="78" bestFit="1" customWidth="1"/>
    <col min="10493" max="10493" width="16.5" style="78" bestFit="1" customWidth="1"/>
    <col min="10494" max="10494" width="22" style="78" customWidth="1"/>
    <col min="10495" max="10495" width="14.875" style="78" customWidth="1"/>
    <col min="10496" max="10496" width="13.75" style="78" customWidth="1"/>
    <col min="10497" max="10497" width="22.875" style="78" customWidth="1"/>
    <col min="10498" max="10498" width="79.5" style="78" customWidth="1"/>
    <col min="10499" max="10499" width="9" style="78"/>
    <col min="10500" max="10500" width="9.75" style="78" bestFit="1" customWidth="1"/>
    <col min="10501" max="10743" width="9" style="78"/>
    <col min="10744" max="10744" width="13.5" style="78" customWidth="1"/>
    <col min="10745" max="10745" width="50.875" style="78" customWidth="1"/>
    <col min="10746" max="10746" width="7.25" style="78" customWidth="1"/>
    <col min="10747" max="10747" width="9.125" style="78" customWidth="1"/>
    <col min="10748" max="10748" width="12.875" style="78" bestFit="1" customWidth="1"/>
    <col min="10749" max="10749" width="16.5" style="78" bestFit="1" customWidth="1"/>
    <col min="10750" max="10750" width="22" style="78" customWidth="1"/>
    <col min="10751" max="10751" width="14.875" style="78" customWidth="1"/>
    <col min="10752" max="10752" width="13.75" style="78" customWidth="1"/>
    <col min="10753" max="10753" width="22.875" style="78" customWidth="1"/>
    <col min="10754" max="10754" width="79.5" style="78" customWidth="1"/>
    <col min="10755" max="10755" width="9" style="78"/>
    <col min="10756" max="10756" width="9.75" style="78" bestFit="1" customWidth="1"/>
    <col min="10757" max="10999" width="9" style="78"/>
    <col min="11000" max="11000" width="13.5" style="78" customWidth="1"/>
    <col min="11001" max="11001" width="50.875" style="78" customWidth="1"/>
    <col min="11002" max="11002" width="7.25" style="78" customWidth="1"/>
    <col min="11003" max="11003" width="9.125" style="78" customWidth="1"/>
    <col min="11004" max="11004" width="12.875" style="78" bestFit="1" customWidth="1"/>
    <col min="11005" max="11005" width="16.5" style="78" bestFit="1" customWidth="1"/>
    <col min="11006" max="11006" width="22" style="78" customWidth="1"/>
    <col min="11007" max="11007" width="14.875" style="78" customWidth="1"/>
    <col min="11008" max="11008" width="13.75" style="78" customWidth="1"/>
    <col min="11009" max="11009" width="22.875" style="78" customWidth="1"/>
    <col min="11010" max="11010" width="79.5" style="78" customWidth="1"/>
    <col min="11011" max="11011" width="9" style="78"/>
    <col min="11012" max="11012" width="9.75" style="78" bestFit="1" customWidth="1"/>
    <col min="11013" max="11255" width="9" style="78"/>
    <col min="11256" max="11256" width="13.5" style="78" customWidth="1"/>
    <col min="11257" max="11257" width="50.875" style="78" customWidth="1"/>
    <col min="11258" max="11258" width="7.25" style="78" customWidth="1"/>
    <col min="11259" max="11259" width="9.125" style="78" customWidth="1"/>
    <col min="11260" max="11260" width="12.875" style="78" bestFit="1" customWidth="1"/>
    <col min="11261" max="11261" width="16.5" style="78" bestFit="1" customWidth="1"/>
    <col min="11262" max="11262" width="22" style="78" customWidth="1"/>
    <col min="11263" max="11263" width="14.875" style="78" customWidth="1"/>
    <col min="11264" max="11264" width="13.75" style="78" customWidth="1"/>
    <col min="11265" max="11265" width="22.875" style="78" customWidth="1"/>
    <col min="11266" max="11266" width="79.5" style="78" customWidth="1"/>
    <col min="11267" max="11267" width="9" style="78"/>
    <col min="11268" max="11268" width="9.75" style="78" bestFit="1" customWidth="1"/>
    <col min="11269" max="11511" width="9" style="78"/>
    <col min="11512" max="11512" width="13.5" style="78" customWidth="1"/>
    <col min="11513" max="11513" width="50.875" style="78" customWidth="1"/>
    <col min="11514" max="11514" width="7.25" style="78" customWidth="1"/>
    <col min="11515" max="11515" width="9.125" style="78" customWidth="1"/>
    <col min="11516" max="11516" width="12.875" style="78" bestFit="1" customWidth="1"/>
    <col min="11517" max="11517" width="16.5" style="78" bestFit="1" customWidth="1"/>
    <col min="11518" max="11518" width="22" style="78" customWidth="1"/>
    <col min="11519" max="11519" width="14.875" style="78" customWidth="1"/>
    <col min="11520" max="11520" width="13.75" style="78" customWidth="1"/>
    <col min="11521" max="11521" width="22.875" style="78" customWidth="1"/>
    <col min="11522" max="11522" width="79.5" style="78" customWidth="1"/>
    <col min="11523" max="11523" width="9" style="78"/>
    <col min="11524" max="11524" width="9.75" style="78" bestFit="1" customWidth="1"/>
    <col min="11525" max="11767" width="9" style="78"/>
    <col min="11768" max="11768" width="13.5" style="78" customWidth="1"/>
    <col min="11769" max="11769" width="50.875" style="78" customWidth="1"/>
    <col min="11770" max="11770" width="7.25" style="78" customWidth="1"/>
    <col min="11771" max="11771" width="9.125" style="78" customWidth="1"/>
    <col min="11772" max="11772" width="12.875" style="78" bestFit="1" customWidth="1"/>
    <col min="11773" max="11773" width="16.5" style="78" bestFit="1" customWidth="1"/>
    <col min="11774" max="11774" width="22" style="78" customWidth="1"/>
    <col min="11775" max="11775" width="14.875" style="78" customWidth="1"/>
    <col min="11776" max="11776" width="13.75" style="78" customWidth="1"/>
    <col min="11777" max="11777" width="22.875" style="78" customWidth="1"/>
    <col min="11778" max="11778" width="79.5" style="78" customWidth="1"/>
    <col min="11779" max="11779" width="9" style="78"/>
    <col min="11780" max="11780" width="9.75" style="78" bestFit="1" customWidth="1"/>
    <col min="11781" max="12023" width="9" style="78"/>
    <col min="12024" max="12024" width="13.5" style="78" customWidth="1"/>
    <col min="12025" max="12025" width="50.875" style="78" customWidth="1"/>
    <col min="12026" max="12026" width="7.25" style="78" customWidth="1"/>
    <col min="12027" max="12027" width="9.125" style="78" customWidth="1"/>
    <col min="12028" max="12028" width="12.875" style="78" bestFit="1" customWidth="1"/>
    <col min="12029" max="12029" width="16.5" style="78" bestFit="1" customWidth="1"/>
    <col min="12030" max="12030" width="22" style="78" customWidth="1"/>
    <col min="12031" max="12031" width="14.875" style="78" customWidth="1"/>
    <col min="12032" max="12032" width="13.75" style="78" customWidth="1"/>
    <col min="12033" max="12033" width="22.875" style="78" customWidth="1"/>
    <col min="12034" max="12034" width="79.5" style="78" customWidth="1"/>
    <col min="12035" max="12035" width="9" style="78"/>
    <col min="12036" max="12036" width="9.75" style="78" bestFit="1" customWidth="1"/>
    <col min="12037" max="12279" width="9" style="78"/>
    <col min="12280" max="12280" width="13.5" style="78" customWidth="1"/>
    <col min="12281" max="12281" width="50.875" style="78" customWidth="1"/>
    <col min="12282" max="12282" width="7.25" style="78" customWidth="1"/>
    <col min="12283" max="12283" width="9.125" style="78" customWidth="1"/>
    <col min="12284" max="12284" width="12.875" style="78" bestFit="1" customWidth="1"/>
    <col min="12285" max="12285" width="16.5" style="78" bestFit="1" customWidth="1"/>
    <col min="12286" max="12286" width="22" style="78" customWidth="1"/>
    <col min="12287" max="12287" width="14.875" style="78" customWidth="1"/>
    <col min="12288" max="12288" width="13.75" style="78" customWidth="1"/>
    <col min="12289" max="12289" width="22.875" style="78" customWidth="1"/>
    <col min="12290" max="12290" width="79.5" style="78" customWidth="1"/>
    <col min="12291" max="12291" width="9" style="78"/>
    <col min="12292" max="12292" width="9.75" style="78" bestFit="1" customWidth="1"/>
    <col min="12293" max="12535" width="9" style="78"/>
    <col min="12536" max="12536" width="13.5" style="78" customWidth="1"/>
    <col min="12537" max="12537" width="50.875" style="78" customWidth="1"/>
    <col min="12538" max="12538" width="7.25" style="78" customWidth="1"/>
    <col min="12539" max="12539" width="9.125" style="78" customWidth="1"/>
    <col min="12540" max="12540" width="12.875" style="78" bestFit="1" customWidth="1"/>
    <col min="12541" max="12541" width="16.5" style="78" bestFit="1" customWidth="1"/>
    <col min="12542" max="12542" width="22" style="78" customWidth="1"/>
    <col min="12543" max="12543" width="14.875" style="78" customWidth="1"/>
    <col min="12544" max="12544" width="13.75" style="78" customWidth="1"/>
    <col min="12545" max="12545" width="22.875" style="78" customWidth="1"/>
    <col min="12546" max="12546" width="79.5" style="78" customWidth="1"/>
    <col min="12547" max="12547" width="9" style="78"/>
    <col min="12548" max="12548" width="9.75" style="78" bestFit="1" customWidth="1"/>
    <col min="12549" max="12791" width="9" style="78"/>
    <col min="12792" max="12792" width="13.5" style="78" customWidth="1"/>
    <col min="12793" max="12793" width="50.875" style="78" customWidth="1"/>
    <col min="12794" max="12794" width="7.25" style="78" customWidth="1"/>
    <col min="12795" max="12795" width="9.125" style="78" customWidth="1"/>
    <col min="12796" max="12796" width="12.875" style="78" bestFit="1" customWidth="1"/>
    <col min="12797" max="12797" width="16.5" style="78" bestFit="1" customWidth="1"/>
    <col min="12798" max="12798" width="22" style="78" customWidth="1"/>
    <col min="12799" max="12799" width="14.875" style="78" customWidth="1"/>
    <col min="12800" max="12800" width="13.75" style="78" customWidth="1"/>
    <col min="12801" max="12801" width="22.875" style="78" customWidth="1"/>
    <col min="12802" max="12802" width="79.5" style="78" customWidth="1"/>
    <col min="12803" max="12803" width="9" style="78"/>
    <col min="12804" max="12804" width="9.75" style="78" bestFit="1" customWidth="1"/>
    <col min="12805" max="13047" width="9" style="78"/>
    <col min="13048" max="13048" width="13.5" style="78" customWidth="1"/>
    <col min="13049" max="13049" width="50.875" style="78" customWidth="1"/>
    <col min="13050" max="13050" width="7.25" style="78" customWidth="1"/>
    <col min="13051" max="13051" width="9.125" style="78" customWidth="1"/>
    <col min="13052" max="13052" width="12.875" style="78" bestFit="1" customWidth="1"/>
    <col min="13053" max="13053" width="16.5" style="78" bestFit="1" customWidth="1"/>
    <col min="13054" max="13054" width="22" style="78" customWidth="1"/>
    <col min="13055" max="13055" width="14.875" style="78" customWidth="1"/>
    <col min="13056" max="13056" width="13.75" style="78" customWidth="1"/>
    <col min="13057" max="13057" width="22.875" style="78" customWidth="1"/>
    <col min="13058" max="13058" width="79.5" style="78" customWidth="1"/>
    <col min="13059" max="13059" width="9" style="78"/>
    <col min="13060" max="13060" width="9.75" style="78" bestFit="1" customWidth="1"/>
    <col min="13061" max="13303" width="9" style="78"/>
    <col min="13304" max="13304" width="13.5" style="78" customWidth="1"/>
    <col min="13305" max="13305" width="50.875" style="78" customWidth="1"/>
    <col min="13306" max="13306" width="7.25" style="78" customWidth="1"/>
    <col min="13307" max="13307" width="9.125" style="78" customWidth="1"/>
    <col min="13308" max="13308" width="12.875" style="78" bestFit="1" customWidth="1"/>
    <col min="13309" max="13309" width="16.5" style="78" bestFit="1" customWidth="1"/>
    <col min="13310" max="13310" width="22" style="78" customWidth="1"/>
    <col min="13311" max="13311" width="14.875" style="78" customWidth="1"/>
    <col min="13312" max="13312" width="13.75" style="78" customWidth="1"/>
    <col min="13313" max="13313" width="22.875" style="78" customWidth="1"/>
    <col min="13314" max="13314" width="79.5" style="78" customWidth="1"/>
    <col min="13315" max="13315" width="9" style="78"/>
    <col min="13316" max="13316" width="9.75" style="78" bestFit="1" customWidth="1"/>
    <col min="13317" max="13559" width="9" style="78"/>
    <col min="13560" max="13560" width="13.5" style="78" customWidth="1"/>
    <col min="13561" max="13561" width="50.875" style="78" customWidth="1"/>
    <col min="13562" max="13562" width="7.25" style="78" customWidth="1"/>
    <col min="13563" max="13563" width="9.125" style="78" customWidth="1"/>
    <col min="13564" max="13564" width="12.875" style="78" bestFit="1" customWidth="1"/>
    <col min="13565" max="13565" width="16.5" style="78" bestFit="1" customWidth="1"/>
    <col min="13566" max="13566" width="22" style="78" customWidth="1"/>
    <col min="13567" max="13567" width="14.875" style="78" customWidth="1"/>
    <col min="13568" max="13568" width="13.75" style="78" customWidth="1"/>
    <col min="13569" max="13569" width="22.875" style="78" customWidth="1"/>
    <col min="13570" max="13570" width="79.5" style="78" customWidth="1"/>
    <col min="13571" max="13571" width="9" style="78"/>
    <col min="13572" max="13572" width="9.75" style="78" bestFit="1" customWidth="1"/>
    <col min="13573" max="13815" width="9" style="78"/>
    <col min="13816" max="13816" width="13.5" style="78" customWidth="1"/>
    <col min="13817" max="13817" width="50.875" style="78" customWidth="1"/>
    <col min="13818" max="13818" width="7.25" style="78" customWidth="1"/>
    <col min="13819" max="13819" width="9.125" style="78" customWidth="1"/>
    <col min="13820" max="13820" width="12.875" style="78" bestFit="1" customWidth="1"/>
    <col min="13821" max="13821" width="16.5" style="78" bestFit="1" customWidth="1"/>
    <col min="13822" max="13822" width="22" style="78" customWidth="1"/>
    <col min="13823" max="13823" width="14.875" style="78" customWidth="1"/>
    <col min="13824" max="13824" width="13.75" style="78" customWidth="1"/>
    <col min="13825" max="13825" width="22.875" style="78" customWidth="1"/>
    <col min="13826" max="13826" width="79.5" style="78" customWidth="1"/>
    <col min="13827" max="13827" width="9" style="78"/>
    <col min="13828" max="13828" width="9.75" style="78" bestFit="1" customWidth="1"/>
    <col min="13829" max="14071" width="9" style="78"/>
    <col min="14072" max="14072" width="13.5" style="78" customWidth="1"/>
    <col min="14073" max="14073" width="50.875" style="78" customWidth="1"/>
    <col min="14074" max="14074" width="7.25" style="78" customWidth="1"/>
    <col min="14075" max="14075" width="9.125" style="78" customWidth="1"/>
    <col min="14076" max="14076" width="12.875" style="78" bestFit="1" customWidth="1"/>
    <col min="14077" max="14077" width="16.5" style="78" bestFit="1" customWidth="1"/>
    <col min="14078" max="14078" width="22" style="78" customWidth="1"/>
    <col min="14079" max="14079" width="14.875" style="78" customWidth="1"/>
    <col min="14080" max="14080" width="13.75" style="78" customWidth="1"/>
    <col min="14081" max="14081" width="22.875" style="78" customWidth="1"/>
    <col min="14082" max="14082" width="79.5" style="78" customWidth="1"/>
    <col min="14083" max="14083" width="9" style="78"/>
    <col min="14084" max="14084" width="9.75" style="78" bestFit="1" customWidth="1"/>
    <col min="14085" max="14327" width="9" style="78"/>
    <col min="14328" max="14328" width="13.5" style="78" customWidth="1"/>
    <col min="14329" max="14329" width="50.875" style="78" customWidth="1"/>
    <col min="14330" max="14330" width="7.25" style="78" customWidth="1"/>
    <col min="14331" max="14331" width="9.125" style="78" customWidth="1"/>
    <col min="14332" max="14332" width="12.875" style="78" bestFit="1" customWidth="1"/>
    <col min="14333" max="14333" width="16.5" style="78" bestFit="1" customWidth="1"/>
    <col min="14334" max="14334" width="22" style="78" customWidth="1"/>
    <col min="14335" max="14335" width="14.875" style="78" customWidth="1"/>
    <col min="14336" max="14336" width="13.75" style="78" customWidth="1"/>
    <col min="14337" max="14337" width="22.875" style="78" customWidth="1"/>
    <col min="14338" max="14338" width="79.5" style="78" customWidth="1"/>
    <col min="14339" max="14339" width="9" style="78"/>
    <col min="14340" max="14340" width="9.75" style="78" bestFit="1" customWidth="1"/>
    <col min="14341" max="14583" width="9" style="78"/>
    <col min="14584" max="14584" width="13.5" style="78" customWidth="1"/>
    <col min="14585" max="14585" width="50.875" style="78" customWidth="1"/>
    <col min="14586" max="14586" width="7.25" style="78" customWidth="1"/>
    <col min="14587" max="14587" width="9.125" style="78" customWidth="1"/>
    <col min="14588" max="14588" width="12.875" style="78" bestFit="1" customWidth="1"/>
    <col min="14589" max="14589" width="16.5" style="78" bestFit="1" customWidth="1"/>
    <col min="14590" max="14590" width="22" style="78" customWidth="1"/>
    <col min="14591" max="14591" width="14.875" style="78" customWidth="1"/>
    <col min="14592" max="14592" width="13.75" style="78" customWidth="1"/>
    <col min="14593" max="14593" width="22.875" style="78" customWidth="1"/>
    <col min="14594" max="14594" width="79.5" style="78" customWidth="1"/>
    <col min="14595" max="14595" width="9" style="78"/>
    <col min="14596" max="14596" width="9.75" style="78" bestFit="1" customWidth="1"/>
    <col min="14597" max="14839" width="9" style="78"/>
    <col min="14840" max="14840" width="13.5" style="78" customWidth="1"/>
    <col min="14841" max="14841" width="50.875" style="78" customWidth="1"/>
    <col min="14842" max="14842" width="7.25" style="78" customWidth="1"/>
    <col min="14843" max="14843" width="9.125" style="78" customWidth="1"/>
    <col min="14844" max="14844" width="12.875" style="78" bestFit="1" customWidth="1"/>
    <col min="14845" max="14845" width="16.5" style="78" bestFit="1" customWidth="1"/>
    <col min="14846" max="14846" width="22" style="78" customWidth="1"/>
    <col min="14847" max="14847" width="14.875" style="78" customWidth="1"/>
    <col min="14848" max="14848" width="13.75" style="78" customWidth="1"/>
    <col min="14849" max="14849" width="22.875" style="78" customWidth="1"/>
    <col min="14850" max="14850" width="79.5" style="78" customWidth="1"/>
    <col min="14851" max="14851" width="9" style="78"/>
    <col min="14852" max="14852" width="9.75" style="78" bestFit="1" customWidth="1"/>
    <col min="14853" max="15095" width="9" style="78"/>
    <col min="15096" max="15096" width="13.5" style="78" customWidth="1"/>
    <col min="15097" max="15097" width="50.875" style="78" customWidth="1"/>
    <col min="15098" max="15098" width="7.25" style="78" customWidth="1"/>
    <col min="15099" max="15099" width="9.125" style="78" customWidth="1"/>
    <col min="15100" max="15100" width="12.875" style="78" bestFit="1" customWidth="1"/>
    <col min="15101" max="15101" width="16.5" style="78" bestFit="1" customWidth="1"/>
    <col min="15102" max="15102" width="22" style="78" customWidth="1"/>
    <col min="15103" max="15103" width="14.875" style="78" customWidth="1"/>
    <col min="15104" max="15104" width="13.75" style="78" customWidth="1"/>
    <col min="15105" max="15105" width="22.875" style="78" customWidth="1"/>
    <col min="15106" max="15106" width="79.5" style="78" customWidth="1"/>
    <col min="15107" max="15107" width="9" style="78"/>
    <col min="15108" max="15108" width="9.75" style="78" bestFit="1" customWidth="1"/>
    <col min="15109" max="15351" width="9" style="78"/>
    <col min="15352" max="15352" width="13.5" style="78" customWidth="1"/>
    <col min="15353" max="15353" width="50.875" style="78" customWidth="1"/>
    <col min="15354" max="15354" width="7.25" style="78" customWidth="1"/>
    <col min="15355" max="15355" width="9.125" style="78" customWidth="1"/>
    <col min="15356" max="15356" width="12.875" style="78" bestFit="1" customWidth="1"/>
    <col min="15357" max="15357" width="16.5" style="78" bestFit="1" customWidth="1"/>
    <col min="15358" max="15358" width="22" style="78" customWidth="1"/>
    <col min="15359" max="15359" width="14.875" style="78" customWidth="1"/>
    <col min="15360" max="15360" width="13.75" style="78" customWidth="1"/>
    <col min="15361" max="15361" width="22.875" style="78" customWidth="1"/>
    <col min="15362" max="15362" width="79.5" style="78" customWidth="1"/>
    <col min="15363" max="15363" width="9" style="78"/>
    <col min="15364" max="15364" width="9.75" style="78" bestFit="1" customWidth="1"/>
    <col min="15365" max="15607" width="9" style="78"/>
    <col min="15608" max="15608" width="13.5" style="78" customWidth="1"/>
    <col min="15609" max="15609" width="50.875" style="78" customWidth="1"/>
    <col min="15610" max="15610" width="7.25" style="78" customWidth="1"/>
    <col min="15611" max="15611" width="9.125" style="78" customWidth="1"/>
    <col min="15612" max="15612" width="12.875" style="78" bestFit="1" customWidth="1"/>
    <col min="15613" max="15613" width="16.5" style="78" bestFit="1" customWidth="1"/>
    <col min="15614" max="15614" width="22" style="78" customWidth="1"/>
    <col min="15615" max="15615" width="14.875" style="78" customWidth="1"/>
    <col min="15616" max="15616" width="13.75" style="78" customWidth="1"/>
    <col min="15617" max="15617" width="22.875" style="78" customWidth="1"/>
    <col min="15618" max="15618" width="79.5" style="78" customWidth="1"/>
    <col min="15619" max="15619" width="9" style="78"/>
    <col min="15620" max="15620" width="9.75" style="78" bestFit="1" customWidth="1"/>
    <col min="15621" max="15863" width="9" style="78"/>
    <col min="15864" max="15864" width="13.5" style="78" customWidth="1"/>
    <col min="15865" max="15865" width="50.875" style="78" customWidth="1"/>
    <col min="15866" max="15866" width="7.25" style="78" customWidth="1"/>
    <col min="15867" max="15867" width="9.125" style="78" customWidth="1"/>
    <col min="15868" max="15868" width="12.875" style="78" bestFit="1" customWidth="1"/>
    <col min="15869" max="15869" width="16.5" style="78" bestFit="1" customWidth="1"/>
    <col min="15870" max="15870" width="22" style="78" customWidth="1"/>
    <col min="15871" max="15871" width="14.875" style="78" customWidth="1"/>
    <col min="15872" max="15872" width="13.75" style="78" customWidth="1"/>
    <col min="15873" max="15873" width="22.875" style="78" customWidth="1"/>
    <col min="15874" max="15874" width="79.5" style="78" customWidth="1"/>
    <col min="15875" max="15875" width="9" style="78"/>
    <col min="15876" max="15876" width="9.75" style="78" bestFit="1" customWidth="1"/>
    <col min="15877" max="16119" width="9" style="78"/>
    <col min="16120" max="16120" width="13.5" style="78" customWidth="1"/>
    <col min="16121" max="16121" width="50.875" style="78" customWidth="1"/>
    <col min="16122" max="16122" width="7.25" style="78" customWidth="1"/>
    <col min="16123" max="16123" width="9.125" style="78" customWidth="1"/>
    <col min="16124" max="16124" width="12.875" style="78" bestFit="1" customWidth="1"/>
    <col min="16125" max="16125" width="16.5" style="78" bestFit="1" customWidth="1"/>
    <col min="16126" max="16126" width="22" style="78" customWidth="1"/>
    <col min="16127" max="16127" width="14.875" style="78" customWidth="1"/>
    <col min="16128" max="16128" width="13.75" style="78" customWidth="1"/>
    <col min="16129" max="16129" width="22.875" style="78" customWidth="1"/>
    <col min="16130" max="16130" width="79.5" style="78" customWidth="1"/>
    <col min="16131" max="16131" width="9" style="78"/>
    <col min="16132" max="16132" width="9.75" style="78" bestFit="1" customWidth="1"/>
    <col min="16133" max="16384" width="9" style="78"/>
  </cols>
  <sheetData>
    <row r="1" spans="1:6" ht="84.75" customHeight="1" x14ac:dyDescent="0.2">
      <c r="A1" s="340" t="s">
        <v>223</v>
      </c>
      <c r="B1" s="341"/>
      <c r="C1" s="341"/>
      <c r="D1" s="341"/>
      <c r="E1" s="342"/>
    </row>
    <row r="2" spans="1:6" ht="18" customHeight="1" x14ac:dyDescent="0.2">
      <c r="A2" s="343" t="s">
        <v>4</v>
      </c>
      <c r="B2" s="344"/>
      <c r="C2" s="344"/>
      <c r="D2" s="344"/>
      <c r="E2" s="345"/>
    </row>
    <row r="3" spans="1:6" ht="28.5" customHeight="1" thickBot="1" x14ac:dyDescent="0.25">
      <c r="A3" s="79"/>
      <c r="B3" s="80"/>
      <c r="C3" s="80"/>
      <c r="D3" s="80"/>
      <c r="E3" s="81"/>
    </row>
    <row r="4" spans="1:6" ht="43.5" customHeight="1" x14ac:dyDescent="0.2">
      <c r="A4" s="89" t="s">
        <v>185</v>
      </c>
      <c r="B4" s="90" t="s">
        <v>186</v>
      </c>
      <c r="C4" s="91" t="s">
        <v>190</v>
      </c>
      <c r="D4" s="91" t="s">
        <v>192</v>
      </c>
      <c r="E4" s="92" t="s">
        <v>187</v>
      </c>
    </row>
    <row r="5" spans="1:6" s="82" customFormat="1" ht="26.25" customHeight="1" x14ac:dyDescent="0.2">
      <c r="A5" s="331" t="s">
        <v>188</v>
      </c>
      <c r="B5" s="334" t="s">
        <v>360</v>
      </c>
      <c r="C5" s="94" t="s">
        <v>193</v>
      </c>
      <c r="D5" s="94" t="s">
        <v>198</v>
      </c>
      <c r="E5" s="337"/>
    </row>
    <row r="6" spans="1:6" s="82" customFormat="1" ht="25.5" customHeight="1" x14ac:dyDescent="0.2">
      <c r="A6" s="332"/>
      <c r="B6" s="335"/>
      <c r="C6" s="86" t="s">
        <v>194</v>
      </c>
      <c r="D6" s="86" t="s">
        <v>210</v>
      </c>
      <c r="E6" s="338"/>
    </row>
    <row r="7" spans="1:6" s="82" customFormat="1" ht="31.5" customHeight="1" x14ac:dyDescent="0.2">
      <c r="A7" s="333"/>
      <c r="B7" s="336"/>
      <c r="C7" s="95" t="s">
        <v>195</v>
      </c>
      <c r="D7" s="95" t="s">
        <v>196</v>
      </c>
      <c r="E7" s="339"/>
    </row>
    <row r="8" spans="1:6" s="82" customFormat="1" ht="34.5" customHeight="1" x14ac:dyDescent="0.2">
      <c r="A8" s="331" t="s">
        <v>189</v>
      </c>
      <c r="B8" s="334" t="s">
        <v>359</v>
      </c>
      <c r="C8" s="94" t="s">
        <v>193</v>
      </c>
      <c r="D8" s="94" t="s">
        <v>199</v>
      </c>
      <c r="E8" s="337"/>
      <c r="F8" s="100"/>
    </row>
    <row r="9" spans="1:6" s="82" customFormat="1" ht="34.5" customHeight="1" x14ac:dyDescent="0.2">
      <c r="A9" s="332"/>
      <c r="B9" s="335"/>
      <c r="C9" s="86" t="s">
        <v>194</v>
      </c>
      <c r="D9" s="86" t="s">
        <v>197</v>
      </c>
      <c r="E9" s="338"/>
    </row>
    <row r="10" spans="1:6" s="82" customFormat="1" ht="34.5" customHeight="1" x14ac:dyDescent="0.2">
      <c r="A10" s="333"/>
      <c r="B10" s="336"/>
      <c r="C10" s="95" t="s">
        <v>195</v>
      </c>
      <c r="D10" s="95" t="s">
        <v>200</v>
      </c>
      <c r="E10" s="339"/>
    </row>
    <row r="11" spans="1:6" s="82" customFormat="1" ht="34.5" customHeight="1" x14ac:dyDescent="0.2">
      <c r="A11" s="331" t="s">
        <v>201</v>
      </c>
      <c r="B11" s="334" t="s">
        <v>358</v>
      </c>
      <c r="C11" s="94" t="s">
        <v>193</v>
      </c>
      <c r="D11" s="94" t="s">
        <v>202</v>
      </c>
      <c r="E11" s="337"/>
    </row>
    <row r="12" spans="1:6" s="82" customFormat="1" ht="34.5" customHeight="1" x14ac:dyDescent="0.2">
      <c r="A12" s="332"/>
      <c r="B12" s="335"/>
      <c r="C12" s="86" t="s">
        <v>194</v>
      </c>
      <c r="D12" s="86" t="s">
        <v>206</v>
      </c>
      <c r="E12" s="338"/>
    </row>
    <row r="13" spans="1:6" s="82" customFormat="1" ht="34.5" customHeight="1" x14ac:dyDescent="0.2">
      <c r="A13" s="333"/>
      <c r="B13" s="336"/>
      <c r="C13" s="95" t="s">
        <v>195</v>
      </c>
      <c r="D13" s="95" t="s">
        <v>211</v>
      </c>
      <c r="E13" s="339"/>
    </row>
    <row r="14" spans="1:6" s="82" customFormat="1" ht="34.5" customHeight="1" x14ac:dyDescent="0.2">
      <c r="A14" s="331" t="s">
        <v>213</v>
      </c>
      <c r="B14" s="334" t="s">
        <v>361</v>
      </c>
      <c r="C14" s="94" t="s">
        <v>193</v>
      </c>
      <c r="D14" s="94" t="s">
        <v>203</v>
      </c>
      <c r="E14" s="337"/>
    </row>
    <row r="15" spans="1:6" s="82" customFormat="1" ht="34.5" customHeight="1" x14ac:dyDescent="0.2">
      <c r="A15" s="332"/>
      <c r="B15" s="335"/>
      <c r="C15" s="86" t="s">
        <v>194</v>
      </c>
      <c r="D15" s="86" t="s">
        <v>207</v>
      </c>
      <c r="E15" s="338"/>
    </row>
    <row r="16" spans="1:6" s="82" customFormat="1" ht="34.5" customHeight="1" x14ac:dyDescent="0.2">
      <c r="A16" s="333"/>
      <c r="B16" s="336"/>
      <c r="C16" s="95" t="s">
        <v>195</v>
      </c>
      <c r="D16" s="95" t="s">
        <v>212</v>
      </c>
      <c r="E16" s="339"/>
    </row>
    <row r="17" spans="1:5" s="82" customFormat="1" ht="34.5" customHeight="1" x14ac:dyDescent="0.2">
      <c r="A17" s="331" t="s">
        <v>214</v>
      </c>
      <c r="B17" s="334" t="s">
        <v>357</v>
      </c>
      <c r="C17" s="94" t="s">
        <v>193</v>
      </c>
      <c r="D17" s="94" t="s">
        <v>205</v>
      </c>
      <c r="E17" s="337"/>
    </row>
    <row r="18" spans="1:5" s="82" customFormat="1" ht="34.5" customHeight="1" x14ac:dyDescent="0.2">
      <c r="A18" s="332"/>
      <c r="B18" s="335"/>
      <c r="C18" s="86" t="s">
        <v>194</v>
      </c>
      <c r="D18" s="86" t="s">
        <v>208</v>
      </c>
      <c r="E18" s="338"/>
    </row>
    <row r="19" spans="1:5" s="82" customFormat="1" ht="34.5" customHeight="1" x14ac:dyDescent="0.2">
      <c r="A19" s="333"/>
      <c r="B19" s="336"/>
      <c r="C19" s="95" t="s">
        <v>195</v>
      </c>
      <c r="D19" s="95" t="s">
        <v>219</v>
      </c>
      <c r="E19" s="339"/>
    </row>
    <row r="20" spans="1:5" s="82" customFormat="1" ht="34.5" customHeight="1" x14ac:dyDescent="0.2">
      <c r="A20" s="331" t="s">
        <v>215</v>
      </c>
      <c r="B20" s="334" t="s">
        <v>362</v>
      </c>
      <c r="C20" s="94" t="s">
        <v>193</v>
      </c>
      <c r="D20" s="94" t="s">
        <v>204</v>
      </c>
      <c r="E20" s="337"/>
    </row>
    <row r="21" spans="1:5" s="82" customFormat="1" ht="34.5" customHeight="1" x14ac:dyDescent="0.2">
      <c r="A21" s="332"/>
      <c r="B21" s="335"/>
      <c r="C21" s="86" t="s">
        <v>194</v>
      </c>
      <c r="D21" s="86" t="s">
        <v>209</v>
      </c>
      <c r="E21" s="338"/>
    </row>
    <row r="22" spans="1:5" s="82" customFormat="1" ht="34.5" customHeight="1" x14ac:dyDescent="0.2">
      <c r="A22" s="333"/>
      <c r="B22" s="336"/>
      <c r="C22" s="95" t="s">
        <v>195</v>
      </c>
      <c r="D22" s="95" t="s">
        <v>217</v>
      </c>
      <c r="E22" s="339"/>
    </row>
    <row r="23" spans="1:5" s="82" customFormat="1" ht="34.5" customHeight="1" x14ac:dyDescent="0.2">
      <c r="A23" s="332" t="s">
        <v>216</v>
      </c>
      <c r="B23" s="335" t="s">
        <v>363</v>
      </c>
      <c r="C23" s="93" t="s">
        <v>193</v>
      </c>
      <c r="D23" s="98" t="s">
        <v>221</v>
      </c>
      <c r="E23" s="337"/>
    </row>
    <row r="24" spans="1:5" s="82" customFormat="1" ht="34.5" customHeight="1" x14ac:dyDescent="0.2">
      <c r="A24" s="332"/>
      <c r="B24" s="335"/>
      <c r="C24" s="86" t="s">
        <v>194</v>
      </c>
      <c r="D24" s="99" t="s">
        <v>222</v>
      </c>
      <c r="E24" s="338"/>
    </row>
    <row r="25" spans="1:5" s="82" customFormat="1" ht="36" customHeight="1" thickBot="1" x14ac:dyDescent="0.25">
      <c r="A25" s="346"/>
      <c r="B25" s="347"/>
      <c r="C25" s="87" t="s">
        <v>195</v>
      </c>
      <c r="D25" s="88" t="s">
        <v>218</v>
      </c>
      <c r="E25" s="348"/>
    </row>
    <row r="26" spans="1:5" s="82" customFormat="1" ht="29.25" customHeight="1" x14ac:dyDescent="0.2">
      <c r="A26" s="83"/>
      <c r="E26" s="84"/>
    </row>
    <row r="29" spans="1:5" s="85" customFormat="1" x14ac:dyDescent="0.2">
      <c r="A29" s="78"/>
      <c r="B29" s="78"/>
      <c r="C29" s="78"/>
      <c r="D29" s="78"/>
    </row>
    <row r="30" spans="1:5" s="85" customFormat="1" x14ac:dyDescent="0.2">
      <c r="A30" s="78"/>
      <c r="B30" s="78"/>
      <c r="C30" s="78"/>
      <c r="D30" s="78"/>
    </row>
    <row r="32" spans="1:5" s="85" customFormat="1" x14ac:dyDescent="0.2">
      <c r="A32" s="78"/>
      <c r="B32" s="78"/>
      <c r="C32" s="78"/>
      <c r="D32" s="78"/>
    </row>
  </sheetData>
  <mergeCells count="23">
    <mergeCell ref="A23:A25"/>
    <mergeCell ref="B23:B25"/>
    <mergeCell ref="E23:E25"/>
    <mergeCell ref="A17:A19"/>
    <mergeCell ref="B17:B19"/>
    <mergeCell ref="E17:E19"/>
    <mergeCell ref="A20:A22"/>
    <mergeCell ref="B20:B22"/>
    <mergeCell ref="E20:E22"/>
    <mergeCell ref="A11:A13"/>
    <mergeCell ref="B11:B13"/>
    <mergeCell ref="E11:E13"/>
    <mergeCell ref="A14:A16"/>
    <mergeCell ref="B14:B16"/>
    <mergeCell ref="E14:E16"/>
    <mergeCell ref="A8:A10"/>
    <mergeCell ref="B8:B10"/>
    <mergeCell ref="E8:E10"/>
    <mergeCell ref="A1:E1"/>
    <mergeCell ref="A2:E2"/>
    <mergeCell ref="A5:A7"/>
    <mergeCell ref="B5:B7"/>
    <mergeCell ref="E5:E7"/>
  </mergeCells>
  <printOptions horizontalCentered="1"/>
  <pageMargins left="0.6692913385826772" right="0.11811023622047245" top="1.1811023622047245" bottom="0.55118110236220474" header="0.31496062992125984" footer="0.19685039370078741"/>
  <pageSetup paperSize="9" scale="70" orientation="landscape" r:id="rId1"/>
  <headerFooter alignWithMargins="0">
    <oddFooter xml:space="preserve">&amp;CPágina &amp;P de &amp;N&amp;R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Anexo 2</vt:lpstr>
      <vt:lpstr>Anexo 3</vt:lpstr>
      <vt:lpstr>Anexo 3.1</vt:lpstr>
      <vt:lpstr>Anexo 4</vt:lpstr>
      <vt:lpstr>Anexo 5 -NÃO OPTANTES</vt:lpstr>
      <vt:lpstr>Anexo 5.1-SIMPLES</vt:lpstr>
      <vt:lpstr>ANEXO 6</vt:lpstr>
      <vt:lpstr>Anexo 7- cronograma</vt:lpstr>
      <vt:lpstr>Anexo 8 -marca e modelo</vt:lpstr>
      <vt:lpstr>Plan1</vt:lpstr>
      <vt:lpstr>'Anexo 3'!Area_de_impressao</vt:lpstr>
      <vt:lpstr>'Anexo 3.1'!Area_de_impressao</vt:lpstr>
      <vt:lpstr>'Anexo 4'!Area_de_impressao</vt:lpstr>
      <vt:lpstr>'ANEXO 6'!Area_de_impressao</vt:lpstr>
      <vt:lpstr>'Anexo 7- cronograma'!Area_de_impressao</vt:lpstr>
      <vt:lpstr>'Anexo 8 -marca e modelo'!Area_de_impressao</vt:lpstr>
      <vt:lpstr>'Anexo 2'!Titulos_de_impressao</vt:lpstr>
      <vt:lpstr>'Anexo 7- cronograma'!Titulos_de_impressao</vt:lpstr>
      <vt:lpstr>'Anexo 8 -marca e modelo'!Titulos_de_impressao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JULIANA SILVA PRADO LUCHI</cp:lastModifiedBy>
  <cp:revision>0</cp:revision>
  <cp:lastPrinted>2024-04-03T21:26:46Z</cp:lastPrinted>
  <dcterms:created xsi:type="dcterms:W3CDTF">2024-03-01T21:24:24Z</dcterms:created>
  <dcterms:modified xsi:type="dcterms:W3CDTF">2024-05-24T22:38:33Z</dcterms:modified>
</cp:coreProperties>
</file>