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sdeb\AppData\Local\Microsoft\Windows\INetCache\Content.Outlook\I3IXHKFJ\"/>
    </mc:Choice>
  </mc:AlternateContent>
  <bookViews>
    <workbookView xWindow="0" yWindow="0" windowWidth="38400" windowHeight="12315" activeTab="1"/>
  </bookViews>
  <sheets>
    <sheet name="ANEXO 2" sheetId="46" r:id="rId1"/>
    <sheet name="ANEXO 3" sheetId="47" r:id="rId2"/>
    <sheet name="ANEXO 4" sheetId="41" r:id="rId3"/>
    <sheet name="Anexo 5" sheetId="48" r:id="rId4"/>
    <sheet name="Anexo 5.1 - SIMPLES" sheetId="49" r:id="rId5"/>
    <sheet name="Estimativa meses de trabalhado" sheetId="4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s">#REF!</definedName>
    <definedName name="\t">#REF!</definedName>
    <definedName name="__6Excel_BuiltIn_Print_Area_3_1_1_1_1_1">#REF!</definedName>
    <definedName name="__R">#REF!</definedName>
    <definedName name="_10Excel_BuiltIn_Print_Area_5_1">#REF!</definedName>
    <definedName name="_10Excel_BuiltIn_Print_Area_7_1">#REF!</definedName>
    <definedName name="_11Excel_BuiltIn_Print_Area_8_1">([1]EMERGÊNCIA!$A$1:$N$213,[1]EMERGÊNCIA!$A$214:$N$290)</definedName>
    <definedName name="_12Excel_BuiltIn_Print_Area_6_1">#REF!</definedName>
    <definedName name="_12Excel_BuiltIn_Print_Area_9_1">#REF!</definedName>
    <definedName name="_13Excel_BuiltIn_Print_Titles_3_1">#REF!</definedName>
    <definedName name="_14Excel_BuiltIn_Print_Area_7_1">#REF!</definedName>
    <definedName name="_14Excel_BuiltIn_Print_Titles_4_1">#REF!</definedName>
    <definedName name="_15Excel_BuiltIn_Print_Area_8_1">([1]EMERGÊNCIA!$A$1:$N$213,[1]EMERGÊNCIA!$A$214:$N$290)</definedName>
    <definedName name="_15Excel_BuiltIn_Print_Titles_5_1">#REF!</definedName>
    <definedName name="_16Excel_BuiltIn_Print_Titles_6_1">#REF!</definedName>
    <definedName name="_17Excel_BuiltIn_Print_Area_9_1">#REF!</definedName>
    <definedName name="_17Excel_BuiltIn_Print_Titles_7_1">#REF!</definedName>
    <definedName name="_18Excel_BuiltIn_Print_Titles_9_1">#REF!</definedName>
    <definedName name="_1Excel_BuiltIn__FilterDatabase_12_1">#REF!</definedName>
    <definedName name="_1Excel_BuiltIn_Print_Area_2_1">#REF!</definedName>
    <definedName name="_28Excel_BuiltIn_Print_Titles_3_1">#REF!</definedName>
    <definedName name="_2Excel_BuiltIn__FilterDatabase_12_1">#REF!</definedName>
    <definedName name="_2Excel_BuiltIn_Print_Area_1_1_1_1_1_1_1">#REF!</definedName>
    <definedName name="_2Excel_BuiltIn_Print_Area_3_1_1">#REF!</definedName>
    <definedName name="_39Excel_BuiltIn_Print_Titles_4_1">#REF!</definedName>
    <definedName name="_3Excel_BuiltIn_Print_Area_2_1">#REF!</definedName>
    <definedName name="_3Excel_BuiltIn_Print_Area_3_1_1_1_1_1">#REF!</definedName>
    <definedName name="_4Excel_BuiltIn_Print_Area_3_1">#REF!</definedName>
    <definedName name="_4Excel_BuiltIn_Print_Area_3_1_1_1_1_1">#REF!</definedName>
    <definedName name="_50Excel_BuiltIn_Print_Titles_5_1">#REF!</definedName>
    <definedName name="_5Excel_BuiltIn_Print_Area_3_1">#REF!</definedName>
    <definedName name="_61Excel_BuiltIn_Print_Titles_6_1">#REF!</definedName>
    <definedName name="_6Excel_BuiltIn_Print_Area_3_1_1_1_1_1">#REF!</definedName>
    <definedName name="_72Excel_BuiltIn_Print_Titles_7_1">#REF!</definedName>
    <definedName name="_7Excel_BuiltIn_Print_Area_4_1">#REF!</definedName>
    <definedName name="_83Excel_BuiltIn_Print_Titles_9_1">#REF!</definedName>
    <definedName name="_8Excel_BuiltIn_Print_Area_4_1">#REF!</definedName>
    <definedName name="_8Excel_BuiltIn_Print_Area_5_1">#REF!</definedName>
    <definedName name="_9Excel_BuiltIn_Print_Area_6_1">#REF!</definedName>
    <definedName name="_aaa1">#REF!</definedName>
    <definedName name="_aaa2">#REF!</definedName>
    <definedName name="_BD2">#REF!</definedName>
    <definedName name="_For01">#REF!</definedName>
    <definedName name="_int01">#REF!</definedName>
    <definedName name="_int02">#REF!</definedName>
    <definedName name="_int03">#REF!</definedName>
    <definedName name="_int04">#REF!</definedName>
    <definedName name="_int05">#REF!</definedName>
    <definedName name="_lim01">#REF!</definedName>
    <definedName name="_POS21">#REF!</definedName>
    <definedName name="_R">#REF!</definedName>
    <definedName name="_s">#REF!</definedName>
    <definedName name="_z">#REF!</definedName>
    <definedName name="AA">#REF!</definedName>
    <definedName name="AAA">#REF!</definedName>
    <definedName name="aaaa">#REF!</definedName>
    <definedName name="Ac">#REF!</definedName>
    <definedName name="ancora2">#REF!</definedName>
    <definedName name="_xlnm.Extract">[2]Anexos!#REF!</definedName>
    <definedName name="_xlnm.Print_Area" localSheetId="0">'ANEXO 2'!$A$2:$J$66</definedName>
    <definedName name="_xlnm.Print_Area" localSheetId="1">'ANEXO 3'!$A$1:$J$56</definedName>
    <definedName name="_xlnm.Print_Area" localSheetId="2">'ANEXO 4'!$A$1:$L$31</definedName>
    <definedName name="_xlnm.Print_Area" localSheetId="3">'Anexo 5'!$A$1:$F$45</definedName>
    <definedName name="_xlnm.Print_Area" localSheetId="4">'Anexo 5.1 - SIMPLES'!$A$1:$F$45</definedName>
    <definedName name="_xlnm.Print_Area" localSheetId="5">'Estimativa meses de trabalhado'!$A$1:$D$13</definedName>
    <definedName name="Área_de_impressão1">#REF!</definedName>
    <definedName name="Área_de_impressão2">#REF!</definedName>
    <definedName name="asSDas">#REF!</definedName>
    <definedName name="ATUAL">#REF!</definedName>
    <definedName name="_xlnm.Database">#REF!</definedName>
    <definedName name="BDI">#REF!</definedName>
    <definedName name="BDIc">#REF!</definedName>
    <definedName name="BDIf">#REF!</definedName>
    <definedName name="bitmin">#REF!</definedName>
    <definedName name="BLO">#REF!</definedName>
    <definedName name="BLOCO_B">'[3]CAPA -1'!#REF!</definedName>
    <definedName name="BLOCO_BB">#REF!</definedName>
    <definedName name="BLOCO_BBB">#REF!</definedName>
    <definedName name="BLOCO_C">#REF!</definedName>
    <definedName name="BLOCO_CC">#REF!</definedName>
    <definedName name="BLOCO_CCC">#REF!</definedName>
    <definedName name="BLOCO_CCCC">#REF!</definedName>
    <definedName name="BuiltIn_AutoFilter___7">#REF!</definedName>
    <definedName name="BuiltIn_AutoFilter___7_1">#REF!</definedName>
    <definedName name="BuiltIn_AutoFilter___7_10">#REF!</definedName>
    <definedName name="BuiltIn_AutoFilter___7_11">#REF!</definedName>
    <definedName name="BuiltIn_AutoFilter___7_12">#REF!</definedName>
    <definedName name="BuiltIn_AutoFilter___7_2">#REF!</definedName>
    <definedName name="BuiltIn_AutoFilter___7_3">#REF!</definedName>
    <definedName name="BuiltIn_AutoFilter___7_4">#REF!</definedName>
    <definedName name="BuiltIn_AutoFilter___7_5">#REF!</definedName>
    <definedName name="BuiltIn_AutoFilter___7_6">#REF!</definedName>
    <definedName name="BuiltIn_AutoFilter___7_7">#REF!</definedName>
    <definedName name="BuiltIn_AutoFilter___7_8">#REF!</definedName>
    <definedName name="BuiltIn_AutoFilter___7_9">#REF!</definedName>
    <definedName name="BuiltIn_AutoFilter___8">#REF!</definedName>
    <definedName name="BuiltIn_AutoFilter___8_1">#REF!</definedName>
    <definedName name="BuiltIn_AutoFilter___8_10">#REF!</definedName>
    <definedName name="BuiltIn_AutoFilter___8_11">#REF!</definedName>
    <definedName name="BuiltIn_AutoFilter___8_12">#REF!</definedName>
    <definedName name="BuiltIn_AutoFilter___8_13">#REF!</definedName>
    <definedName name="BuiltIn_AutoFilter___8_14">#REF!</definedName>
    <definedName name="BuiltIn_AutoFilter___8_15">#REF!</definedName>
    <definedName name="BuiltIn_AutoFilter___8_16">#REF!</definedName>
    <definedName name="BuiltIn_AutoFilter___8_17">#REF!</definedName>
    <definedName name="BuiltIn_AutoFilter___8_18">#REF!</definedName>
    <definedName name="BuiltIn_AutoFilter___8_19">#REF!</definedName>
    <definedName name="BuiltIn_AutoFilter___8_2">#REF!</definedName>
    <definedName name="BuiltIn_AutoFilter___8_20">#REF!</definedName>
    <definedName name="BuiltIn_AutoFilter___8_21">#REF!</definedName>
    <definedName name="BuiltIn_AutoFilter___8_22">#REF!</definedName>
    <definedName name="BuiltIn_AutoFilter___8_23">#REF!</definedName>
    <definedName name="BuiltIn_AutoFilter___8_24">#REF!</definedName>
    <definedName name="BuiltIn_AutoFilter___8_25">#REF!</definedName>
    <definedName name="BuiltIn_AutoFilter___8_26">#REF!</definedName>
    <definedName name="BuiltIn_AutoFilter___8_27">#REF!</definedName>
    <definedName name="BuiltIn_AutoFilter___8_28">#REF!</definedName>
    <definedName name="BuiltIn_AutoFilter___8_29">#REF!</definedName>
    <definedName name="BuiltIn_AutoFilter___8_3">#REF!</definedName>
    <definedName name="BuiltIn_AutoFilter___8_30">#REF!</definedName>
    <definedName name="BuiltIn_AutoFilter___8_31">#REF!</definedName>
    <definedName name="BuiltIn_AutoFilter___8_32">#REF!</definedName>
    <definedName name="BuiltIn_AutoFilter___8_4">#REF!</definedName>
    <definedName name="BuiltIn_AutoFilter___8_5">#REF!</definedName>
    <definedName name="BuiltIn_AutoFilter___8_6">#REF!</definedName>
    <definedName name="BuiltIn_AutoFilter___8_7">#REF!</definedName>
    <definedName name="BuiltIn_AutoFilter___8_8">#REF!</definedName>
    <definedName name="BuiltIn_AutoFilter___8_9">#REF!</definedName>
    <definedName name="BuiltIn_Database___0">#REF!</definedName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Area___0___0___0___0">#REF!</definedName>
    <definedName name="BuiltIn_Print_Area___0___0___0___0___0">#REF!</definedName>
    <definedName name="BuiltIn_Print_Area___0___0___0___0___0___0">#REF!</definedName>
    <definedName name="BuiltIn_Print_Area___0___0___0___0___0___0___0">#REF!</definedName>
    <definedName name="BuiltIn_Print_Area___0___0___0___0___0___0___0___0___0">#REF!</definedName>
    <definedName name="BuiltIn_Print_Area___0___0___10">#REF!</definedName>
    <definedName name="BuiltIn_Print_Area___0___1">#REF!</definedName>
    <definedName name="BuiltIn_Print_Area___0___1___0">#REF!</definedName>
    <definedName name="BuiltIn_Print_Area___0___1___0___0">#REF!</definedName>
    <definedName name="BuiltIn_Print_Area___0___1___0___0___0">#REF!</definedName>
    <definedName name="BuiltIn_Print_Area___0___1___0___0___0___0">#REF!</definedName>
    <definedName name="BuiltIn_Print_Area___0___1___0___0___0___0___0">#REF!</definedName>
    <definedName name="BuiltIn_Print_Area___0___1___0___0___0___0___0___0">#REF!</definedName>
    <definedName name="BuiltIn_Print_Area___0___1___0___0___0___0___0___0___0">#REF!</definedName>
    <definedName name="BuiltIn_Print_Area___0___1___0___0___0___0___0___0___0___0">#REF!</definedName>
    <definedName name="BuiltIn_Print_Area___0___1___0___0___0___0___0___0___0___0_1">#REF!</definedName>
    <definedName name="BuiltIn_Print_Area___0___1___0___0___0___0___0___0___0___0_1_1">#REF!</definedName>
    <definedName name="BuiltIn_Print_Area___0___1___0___0___0___0___0___0___0_1">#REF!</definedName>
    <definedName name="BuiltIn_Print_Area___0___1___0___0___0___0___0___0___0_1_1">#REF!</definedName>
    <definedName name="BuiltIn_Print_Area___0___1___0___0___0___0___0___0_1">#REF!</definedName>
    <definedName name="BuiltIn_Print_Area___0___1___0___0___0___0___0___0_1_1">#REF!</definedName>
    <definedName name="BuiltIn_Print_Area___0___1___0___0___0___0___0_1">#REF!</definedName>
    <definedName name="BuiltIn_Print_Area___0___1___0___0___0___0___0_1_1">#REF!</definedName>
    <definedName name="BuiltIn_Print_Area___0___1___0___0___0___0_1">#REF!</definedName>
    <definedName name="BuiltIn_Print_Area___0___1___0___0___0___0_1_1">#REF!</definedName>
    <definedName name="BuiltIn_Print_Area___0___1___0___0___0_1">#REF!</definedName>
    <definedName name="BuiltIn_Print_Area___0___1___0___0___0_1_1">#REF!</definedName>
    <definedName name="BuiltIn_Print_Area___0___1___0___0_1">#REF!</definedName>
    <definedName name="BuiltIn_Print_Area___0___1___0___0_1_1">#REF!</definedName>
    <definedName name="BuiltIn_Print_Area___0___1___0_1">#REF!</definedName>
    <definedName name="BuiltIn_Print_Area___0___1___0_1_1">#REF!</definedName>
    <definedName name="BuiltIn_Print_Area___0___1_1">#REF!</definedName>
    <definedName name="BuiltIn_Print_Area___0___1_1_1">#REF!</definedName>
    <definedName name="BuiltIn_Print_Area___0___16">#REF!</definedName>
    <definedName name="BuiltIn_Print_Area___0___16___0">#REF!</definedName>
    <definedName name="BuiltIn_Print_Area___0___16___0___0">#REF!</definedName>
    <definedName name="BuiltIn_Print_Area___0___16___0___0___0">#REF!</definedName>
    <definedName name="BuiltIn_Print_Area___0___16___0___0___0___0">#REF!</definedName>
    <definedName name="BuiltIn_Print_Area___0___16___0___0___0___0___0">#REF!</definedName>
    <definedName name="BuiltIn_Print_Area___0___16___0___0___0___0___0___0">#REF!</definedName>
    <definedName name="BuiltIn_Print_Area___0___16___0___0___0___0___0___0___0">#REF!</definedName>
    <definedName name="BuiltIn_Print_Area___0___4">#REF!</definedName>
    <definedName name="BuiltIn_Print_Area___0___5">#REF!</definedName>
    <definedName name="BuiltIn_Print_Area___0___5___0">#REF!</definedName>
    <definedName name="BuiltIn_Print_Area___0___6">#REF!</definedName>
    <definedName name="BuiltIn_Print_Area___0___6___0">#REF!</definedName>
    <definedName name="BuiltIn_Print_Area___0___7">#REF!</definedName>
    <definedName name="BuiltIn_Print_Area___0___7___0">#REF!</definedName>
    <definedName name="BuiltIn_Print_Area___0___8">#REF!</definedName>
    <definedName name="BuiltIn_Print_Area___0_1">#REF!</definedName>
    <definedName name="BuiltIn_Print_Area___0_1_1">#REF!</definedName>
    <definedName name="BuiltIn_Print_Area_1">#REF!</definedName>
    <definedName name="BuiltIn_Print_Area_1_1">#REF!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BuiltIn_Print_Titles___0___0___0___0">#REF!</definedName>
    <definedName name="BuiltIn_Print_Titles___0___0___0___0___0">#REF!</definedName>
    <definedName name="BuiltIn_Print_Titles___0___0___0___0___0___0">#REF!</definedName>
    <definedName name="BuiltIn_Print_Titles___0___0___0___0___0___0___0">#REF!</definedName>
    <definedName name="BuiltIn_Print_Titles___0___0___0___0___0___0___0___0___0">#REF!</definedName>
    <definedName name="BuiltIn_Print_Titles___0___0___10">#REF!</definedName>
    <definedName name="BuiltIn_Print_Titles___0___1">#REF!</definedName>
    <definedName name="BuiltIn_Print_Titles___0___16">#REF!</definedName>
    <definedName name="BuiltIn_Print_Titles___0___16___0">#REF!</definedName>
    <definedName name="BuiltIn_Print_Titles___0___16___0___0">#REF!</definedName>
    <definedName name="BuiltIn_Print_Titles___0___16___0___0___0">#REF!</definedName>
    <definedName name="BuiltIn_Print_Titles___0___16___0___0___0___0">#REF!</definedName>
    <definedName name="BuiltIn_Print_Titles___0___16___0___0___0___0___0">#REF!</definedName>
    <definedName name="BuiltIn_Print_Titles___0___5">#REF!</definedName>
    <definedName name="BuiltIn_Print_Titles___0___6">#REF!</definedName>
    <definedName name="BuiltIn_Print_Titles___0___7">#REF!</definedName>
    <definedName name="BuiltIn_Print_Titles___0___8">#REF!</definedName>
    <definedName name="BuiltIn_Print_Titles___0_1">#REF!</definedName>
    <definedName name="BuiltIn_Print_Titles___0_1_1">#REF!</definedName>
    <definedName name="BuiltIn_Print_Titles___4___4">#REF!</definedName>
    <definedName name="BuiltIn_Print_Titles___5___5">#REF!</definedName>
    <definedName name="BuiltIn_Print_Titles___5___5___0">#REF!</definedName>
    <definedName name="BuiltIn_Print_Titles___6___6">#REF!</definedName>
    <definedName name="BuiltIn_Print_Titles___6___6___0">#REF!</definedName>
    <definedName name="BuiltIn_Print_Titles___7___7">#REF!</definedName>
    <definedName name="BuiltIn_Print_Titles_1">#REF!</definedName>
    <definedName name="BuiltIn_Print_Titles_1_1">#REF!</definedName>
    <definedName name="Capa" hidden="1">{#N/A,#N/A,FALSE,"ET-CAPA";#N/A,#N/A,FALSE,"ET-PAG1";#N/A,#N/A,FALSE,"ET-PAG2";#N/A,#N/A,FALSE,"ET-PAG3";#N/A,#N/A,FALSE,"ET-PAG4";#N/A,#N/A,FALSE,"ET-PAG5"}</definedName>
    <definedName name="capa1">#REF!</definedName>
    <definedName name="Carimbo">#REF!</definedName>
    <definedName name="CODIGO">#REF!</definedName>
    <definedName name="COMEÇO">'[3]CAPA -1'!#REF!</definedName>
    <definedName name="DAF">#REF!</definedName>
    <definedName name="daniel">#REF!</definedName>
    <definedName name="DD">#REF!</definedName>
    <definedName name="DDD">#REF!</definedName>
    <definedName name="DF">#REF!</definedName>
    <definedName name="DFADFA">#REF!</definedName>
    <definedName name="DFAFAF">#REF!</definedName>
    <definedName name="E">#REF!</definedName>
    <definedName name="Excel_BuiltIn__FilterDatabase_1">#REF!</definedName>
    <definedName name="Excel_BuiltIn__FilterDatabase_10">#REF!</definedName>
    <definedName name="Excel_BuiltIn__FilterDatabase_10_1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4">#REF!</definedName>
    <definedName name="Excel_BuiltIn__FilterDatabase_15">#REF!</definedName>
    <definedName name="Excel_BuiltIn__FilterDatabase_16">#REF!</definedName>
    <definedName name="Excel_BuiltIn__FilterDatabase_17">#REF!</definedName>
    <definedName name="Excel_BuiltIn__FilterDatabase_18">#REF!</definedName>
    <definedName name="Excel_BuiltIn__FilterDatabase_2">#REF!</definedName>
    <definedName name="Excel_BuiltIn__FilterDatabase_3">#REF!</definedName>
    <definedName name="Excel_BuiltIn__FilterDatabase_3_1">#REF!</definedName>
    <definedName name="Excel_BuiltIn__FilterDatabase_3_1_1">#REF!</definedName>
    <definedName name="Excel_BuiltIn__FilterDatabase_3_4">#REF!</definedName>
    <definedName name="Excel_BuiltIn__FilterDatabase_3_5">#REF!</definedName>
    <definedName name="Excel_BuiltIn__FilterDatabase_3_6">#REF!</definedName>
    <definedName name="Excel_BuiltIn__FilterDatabase_3_7">#REF!</definedName>
    <definedName name="Excel_BuiltIn__FilterDatabase_3_8">#REF!</definedName>
    <definedName name="Excel_BuiltIn__FilterDatabase_3_9">#REF!</definedName>
    <definedName name="Excel_BuiltIn__FilterDatabase_4">#REF!</definedName>
    <definedName name="Excel_BuiltIn__FilterDatabase_4_1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_FilterDatabase_6">#REF!</definedName>
    <definedName name="Excel_BuiltIn__FilterDatabase_6_1">#REF!</definedName>
    <definedName name="Excel_BuiltIn__FilterDatabase_7">#REF!</definedName>
    <definedName name="Excel_BuiltIn__FilterDatabase_7_1">#REF!</definedName>
    <definedName name="Excel_BuiltIn__FilterDatabase_8">#REF!</definedName>
    <definedName name="Excel_BuiltIn__FilterDatabase_8_1">#REF!</definedName>
    <definedName name="Excel_BuiltIn__FilterDatabase_9">#REF!</definedName>
    <definedName name="Excel_BuiltIn__FilterDatabase_9_1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1_1_1_1_1_1_1">#REF!</definedName>
    <definedName name="Excel_BuiltIn_Print_Area_1_1_1_1_1_1_1_1">#REF!</definedName>
    <definedName name="Excel_BuiltIn_Print_Area_1_1_1_1_1_1_1_1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2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6">#REF!</definedName>
    <definedName name="Excel_BuiltIn_Print_Area_5_7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8_1_1">([1]EMERGÊNCIA!$A$1:$N$213,[1]EMERGÊNCIA!$A$214:$N$290)</definedName>
    <definedName name="Excel_BuiltIn_Print_Area_8_1_1_1">([1]EMERGÊNCIA!$A$1:$N$213,[1]EMERGÊNCIA!$A$214:$N$290)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#REF!</definedName>
    <definedName name="Excel_BuiltIn_Print_Titles_1_1">#REF!</definedName>
    <definedName name="Excel_BuiltIn_Print_Titles_1_1_1">#REF!</definedName>
    <definedName name="Excel_BuiltIn_Print_Titles_11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2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3_1_1_1">#REF!</definedName>
    <definedName name="Excel_BuiltIn_Print_Titles_3_4">#REF!</definedName>
    <definedName name="Excel_BuiltIn_Print_Titles_3_5">#REF!</definedName>
    <definedName name="Excel_BuiltIn_Print_Titles_3_6">#REF!</definedName>
    <definedName name="Excel_BuiltIn_Print_Titles_3_7">#REF!</definedName>
    <definedName name="Excel_BuiltIn_Print_Titles_3_8">#REF!</definedName>
    <definedName name="Excel_BuiltIn_Print_Titles_3_9">#REF!</definedName>
    <definedName name="Excel_BuiltIn_Print_Titles_4">#REF!</definedName>
    <definedName name="Excel_BuiltIn_Print_Titles_4_1">#REF!</definedName>
    <definedName name="Excel_BuiltIn_Print_Titles_4_1_1">#REF!</definedName>
    <definedName name="Excel_BuiltIn_Print_Titles_5">#REF!</definedName>
    <definedName name="Excel_BuiltIn_Print_Titles_5_1">#REF!</definedName>
    <definedName name="Excel_BuiltIn_Print_Titles_5_1_1">#REF!</definedName>
    <definedName name="Excel_BuiltIn_Print_Titles_5_1_1_1">#REF!</definedName>
    <definedName name="Excel_BuiltIn_Print_Titles_6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7_1">#REF!</definedName>
    <definedName name="Excel_BuiltIn_Print_Titles_8">#REF!</definedName>
    <definedName name="Excel_BuiltIn_Print_Titles_9">#REF!</definedName>
    <definedName name="Excel_BuiltIn_Print_Titles_9_1">#REF!</definedName>
    <definedName name="FAMILIAS">#REF!</definedName>
    <definedName name="Fd">#REF!</definedName>
    <definedName name="FDDFASD">#REF!</definedName>
    <definedName name="folha">#REF!</definedName>
    <definedName name="folhas">#REF!</definedName>
    <definedName name="form01a">#REF!</definedName>
    <definedName name="form01b">#REF!</definedName>
    <definedName name="gasdfsdfase">#REF!</definedName>
    <definedName name="gfhfgh">#REF!</definedName>
    <definedName name="gfhfgh___6">#REF!</definedName>
    <definedName name="gfhfgh___6_1">#REF!</definedName>
    <definedName name="gfhfgh___6_1_1">#REF!</definedName>
    <definedName name="gfhfgh_1">#REF!</definedName>
    <definedName name="gfhfgh_1_1">#REF!</definedName>
    <definedName name="GGGG">#REF!</definedName>
    <definedName name="hjjhj">#REF!</definedName>
    <definedName name="hjjhj_1">#REF!</definedName>
    <definedName name="hjjhj_1_1">#REF!</definedName>
    <definedName name="Im">#REF!</definedName>
    <definedName name="Io">#REF!</definedName>
    <definedName name="ISS">#REF!</definedName>
    <definedName name="IT">#REF!</definedName>
    <definedName name="ITEM">[4]Plan1!$E$3:$E$5</definedName>
    <definedName name="item15.12">[5]COMPOSIÇÃO!#REF!</definedName>
    <definedName name="item15.13">[5]COMPOSIÇÃO!#REF!</definedName>
    <definedName name="item15_12">[5]COMPOSIÇÃO!#REF!</definedName>
    <definedName name="item15_13">[5]COMPOSIÇÃO!#REF!</definedName>
    <definedName name="Jd">#REF!</definedName>
    <definedName name="Jm">#REF!</definedName>
    <definedName name="JOBINFO">#REF!</definedName>
    <definedName name="JUR">#REF!</definedName>
    <definedName name="LL">#REF!</definedName>
    <definedName name="LL_1">#REF!</definedName>
    <definedName name="LL_1_1">#REF!</definedName>
    <definedName name="Lucro">#REF!</definedName>
    <definedName name="m">#REF!</definedName>
    <definedName name="MmExcelLinker_CBF3F7D5_5F0E_4EA5_B59F_34028F0F12D2">[6]ADMI_25.01!$G$48:$G$48</definedName>
    <definedName name="mmmmmm">#REF!</definedName>
    <definedName name="n">#REF!</definedName>
    <definedName name="numcond1">#REF!</definedName>
    <definedName name="numcond3">#REF!</definedName>
    <definedName name="Pfim0">#REF!</definedName>
    <definedName name="Pfim0a">#REF!</definedName>
    <definedName name="Pfim1">#REF!</definedName>
    <definedName name="Print_Area_MI">#REF!</definedName>
    <definedName name="Print_Titles_MI">#REF!</definedName>
    <definedName name="Rev">#REF!</definedName>
    <definedName name="RRRR">#REF!</definedName>
    <definedName name="S">#REF!</definedName>
    <definedName name="sd">#REF!</definedName>
    <definedName name="SDF">#REF!</definedName>
    <definedName name="SDFDSF">#REF!</definedName>
    <definedName name="Semnome">#REF!</definedName>
    <definedName name="Semnome___0">#REF!</definedName>
    <definedName name="Semnome___0___0">#REF!</definedName>
    <definedName name="Semnome___0___0___0">#REF!</definedName>
    <definedName name="Semnome___0___0___0___0">#REF!</definedName>
    <definedName name="Semnome___0___0___0___0___0">#REF!</definedName>
    <definedName name="Semnome___0___0___0___0___0___0">#REF!</definedName>
    <definedName name="Semnome___0___0___0___0___0___0___0">#REF!</definedName>
    <definedName name="Semnome_1">#REF!</definedName>
    <definedName name="Semnome_1_1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61">#N/A</definedName>
    <definedName name="SHARED_FORMULA_162">#N/A</definedName>
    <definedName name="SHARED_FORMULA_163">#N/A</definedName>
    <definedName name="SHARED_FORMULA_164">#N/A</definedName>
    <definedName name="SHARED_FORMULA_165">#N/A</definedName>
    <definedName name="SHARED_FORMULA_166">#N/A</definedName>
    <definedName name="SHARED_FORMULA_167">#N/A</definedName>
    <definedName name="SHARED_FORMULA_168">#N/A</definedName>
    <definedName name="SHARED_FORMULA_169">#N/A</definedName>
    <definedName name="SHARED_FORMULA_17">#N/A</definedName>
    <definedName name="SHARED_FORMULA_170">#N/A</definedName>
    <definedName name="SHARED_FORMULA_171">#N/A</definedName>
    <definedName name="SHARED_FORMULA_172">#N/A</definedName>
    <definedName name="SHARED_FORMULA_173">#N/A</definedName>
    <definedName name="SHARED_FORMULA_174">#N/A</definedName>
    <definedName name="SHARED_FORMULA_175">#N/A</definedName>
    <definedName name="SHARED_FORMULA_176">#N/A</definedName>
    <definedName name="SHARED_FORMULA_177">#N/A</definedName>
    <definedName name="SHARED_FORMULA_178">#N/A</definedName>
    <definedName name="SHARED_FORMULA_179">#N/A</definedName>
    <definedName name="SHARED_FORMULA_18">#N/A</definedName>
    <definedName name="SHARED_FORMULA_180">#N/A</definedName>
    <definedName name="SHARED_FORMULA_181">#N/A</definedName>
    <definedName name="SHARED_FORMULA_182">#N/A</definedName>
    <definedName name="SHARED_FORMULA_183">#N/A</definedName>
    <definedName name="SHARED_FORMULA_184">#N/A</definedName>
    <definedName name="SHARED_FORMULA_185">#N/A</definedName>
    <definedName name="SHARED_FORMULA_186">#N/A</definedName>
    <definedName name="SHARED_FORMULA_187">#N/A</definedName>
    <definedName name="SHARED_FORMULA_188">#N/A</definedName>
    <definedName name="SHARED_FORMULA_189">#N/A</definedName>
    <definedName name="SHARED_FORMULA_19">#N/A</definedName>
    <definedName name="SHARED_FORMULA_190">#N/A</definedName>
    <definedName name="SHARED_FORMULA_191">#N/A</definedName>
    <definedName name="SHARED_FORMULA_192">#N/A</definedName>
    <definedName name="SHARED_FORMULA_193">#N/A</definedName>
    <definedName name="SHARED_FORMULA_194">#N/A</definedName>
    <definedName name="SHARED_FORMULA_195">#N/A</definedName>
    <definedName name="SHARED_FORMULA_196">#N/A</definedName>
    <definedName name="SHARED_FORMULA_197">#N/A</definedName>
    <definedName name="SHARED_FORMULA_198">#N/A</definedName>
    <definedName name="SHARED_FORMULA_199">#N/A</definedName>
    <definedName name="SHARED_FORMULA_2">#N/A</definedName>
    <definedName name="SHARED_FORMULA_20">#N/A</definedName>
    <definedName name="SHARED_FORMULA_200">#N/A</definedName>
    <definedName name="SHARED_FORMULA_201">#N/A</definedName>
    <definedName name="SHARED_FORMULA_202">#N/A</definedName>
    <definedName name="SHARED_FORMULA_203">#N/A</definedName>
    <definedName name="SHARED_FORMULA_204">#N/A</definedName>
    <definedName name="SHARED_FORMULA_205">#N/A</definedName>
    <definedName name="SHARED_FORMULA_206">#N/A</definedName>
    <definedName name="SHARED_FORMULA_207">#N/A</definedName>
    <definedName name="SHARED_FORMULA_208">#N/A</definedName>
    <definedName name="SHARED_FORMULA_209">#N/A</definedName>
    <definedName name="SHARED_FORMULA_21">#N/A</definedName>
    <definedName name="SHARED_FORMULA_210">#N/A</definedName>
    <definedName name="SHARED_FORMULA_211">#N/A</definedName>
    <definedName name="SHARED_FORMULA_212">#N/A</definedName>
    <definedName name="SHARED_FORMULA_213">#N/A</definedName>
    <definedName name="SHARED_FORMULA_214">#N/A</definedName>
    <definedName name="SHARED_FORMULA_215">#N/A</definedName>
    <definedName name="SHARED_FORMULA_216">#N/A</definedName>
    <definedName name="SHARED_FORMULA_217">#N/A</definedName>
    <definedName name="SHARED_FORMULA_218">#N/A</definedName>
    <definedName name="SHARED_FORMULA_219">#N/A</definedName>
    <definedName name="SHARED_FORMULA_22">#N/A</definedName>
    <definedName name="SHARED_FORMULA_220">#N/A</definedName>
    <definedName name="SHARED_FORMULA_221">#N/A</definedName>
    <definedName name="SHARED_FORMULA_222">#N/A</definedName>
    <definedName name="SHARED_FORMULA_223">#N/A</definedName>
    <definedName name="SHARED_FORMULA_224">#N/A</definedName>
    <definedName name="SHARED_FORMULA_225">#N/A</definedName>
    <definedName name="SHARED_FORMULA_226">#N/A</definedName>
    <definedName name="SHARED_FORMULA_227">#N/A</definedName>
    <definedName name="SHARED_FORMULA_228">#N/A</definedName>
    <definedName name="SHARED_FORMULA_229">#N/A</definedName>
    <definedName name="SHARED_FORMULA_23">#N/A</definedName>
    <definedName name="SHARED_FORMULA_230">#N/A</definedName>
    <definedName name="SHARED_FORMULA_231">#N/A</definedName>
    <definedName name="SHARED_FORMULA_232">#N/A</definedName>
    <definedName name="SHARED_FORMULA_233">#N/A</definedName>
    <definedName name="SHARED_FORMULA_234">#N/A</definedName>
    <definedName name="SHARED_FORMULA_235">#N/A</definedName>
    <definedName name="SHARED_FORMULA_236">#N/A</definedName>
    <definedName name="SHARED_FORMULA_237">#N/A</definedName>
    <definedName name="SHARED_FORMULA_238">#N/A</definedName>
    <definedName name="SHARED_FORMULA_239">#N/A</definedName>
    <definedName name="SHARED_FORMULA_24">#N/A</definedName>
    <definedName name="SHARED_FORMULA_240">#N/A</definedName>
    <definedName name="SHARED_FORMULA_241">#N/A</definedName>
    <definedName name="SHARED_FORMULA_242">#N/A</definedName>
    <definedName name="SHARED_FORMULA_243">#N/A</definedName>
    <definedName name="SHARED_FORMULA_244">#N/A</definedName>
    <definedName name="SHARED_FORMULA_245">#N/A</definedName>
    <definedName name="SHARED_FORMULA_246">#N/A</definedName>
    <definedName name="SHARED_FORMULA_247">#N/A</definedName>
    <definedName name="SHARED_FORMULA_248">#N/A</definedName>
    <definedName name="SHARED_FORMULA_249">#N/A</definedName>
    <definedName name="SHARED_FORMULA_25">#N/A</definedName>
    <definedName name="SHARED_FORMULA_250">#N/A</definedName>
    <definedName name="SHARED_FORMULA_251">#N/A</definedName>
    <definedName name="SHARED_FORMULA_252">#N/A</definedName>
    <definedName name="SHARED_FORMULA_253">#N/A</definedName>
    <definedName name="SHARED_FORMULA_254">#N/A</definedName>
    <definedName name="SHARED_FORMULA_255">#N/A</definedName>
    <definedName name="SHARED_FORMULA_256">#N/A</definedName>
    <definedName name="SHARED_FORMULA_257">#N/A</definedName>
    <definedName name="SHARED_FORMULA_258">#N/A</definedName>
    <definedName name="SHARED_FORMULA_259">#N/A</definedName>
    <definedName name="SHARED_FORMULA_26">#N/A</definedName>
    <definedName name="SHARED_FORMULA_260">#N/A</definedName>
    <definedName name="SHARED_FORMULA_261">#N/A</definedName>
    <definedName name="SHARED_FORMULA_262">#N/A</definedName>
    <definedName name="SHARED_FORMULA_263">#N/A</definedName>
    <definedName name="SHARED_FORMULA_264">#N/A</definedName>
    <definedName name="SHARED_FORMULA_265">#N/A</definedName>
    <definedName name="SHARED_FORMULA_266">#N/A</definedName>
    <definedName name="SHARED_FORMULA_267">#N/A</definedName>
    <definedName name="SHARED_FORMULA_268">#N/A</definedName>
    <definedName name="SHARED_FORMULA_269">#N/A</definedName>
    <definedName name="SHARED_FORMULA_27">#N/A</definedName>
    <definedName name="SHARED_FORMULA_270">#N/A</definedName>
    <definedName name="SHARED_FORMULA_271">#N/A</definedName>
    <definedName name="SHARED_FORMULA_272">#N/A</definedName>
    <definedName name="SHARED_FORMULA_273">#N/A</definedName>
    <definedName name="SHARED_FORMULA_274">#N/A</definedName>
    <definedName name="SHARED_FORMULA_275">#N/A</definedName>
    <definedName name="SHARED_FORMULA_276">#N/A</definedName>
    <definedName name="SHARED_FORMULA_277">#N/A</definedName>
    <definedName name="SHARED_FORMULA_278">#N/A</definedName>
    <definedName name="SHARED_FORMULA_279">#N/A</definedName>
    <definedName name="SHARED_FORMULA_28">#N/A</definedName>
    <definedName name="SHARED_FORMULA_280">#N/A</definedName>
    <definedName name="SHARED_FORMULA_281">#N/A</definedName>
    <definedName name="SHARED_FORMULA_282">#N/A</definedName>
    <definedName name="SHARED_FORMULA_283">#N/A</definedName>
    <definedName name="SHARED_FORMULA_284">#N/A</definedName>
    <definedName name="SHARED_FORMULA_285">#N/A</definedName>
    <definedName name="SHARED_FORMULA_286">#N/A</definedName>
    <definedName name="SHARED_FORMULA_287">#N/A</definedName>
    <definedName name="SHARED_FORMULA_288">#N/A</definedName>
    <definedName name="SHARED_FORMULA_289">#N/A</definedName>
    <definedName name="SHARED_FORMULA_29">#N/A</definedName>
    <definedName name="SHARED_FORMULA_290">#N/A</definedName>
    <definedName name="SHARED_FORMULA_291">#N/A</definedName>
    <definedName name="SHARED_FORMULA_292">#N/A</definedName>
    <definedName name="SHARED_FORMULA_293">#N/A</definedName>
    <definedName name="SHARED_FORMULA_294">#N/A</definedName>
    <definedName name="SHARED_FORMULA_295">#N/A</definedName>
    <definedName name="SHARED_FORMULA_296">#N/A</definedName>
    <definedName name="SHARED_FORMULA_297">#N/A</definedName>
    <definedName name="SHARED_FORMULA_298">#N/A</definedName>
    <definedName name="SHARED_FORMULA_299">#N/A</definedName>
    <definedName name="SHARED_FORMULA_3">#N/A</definedName>
    <definedName name="SHARED_FORMULA_30">#N/A</definedName>
    <definedName name="SHARED_FORMULA_300">#N/A</definedName>
    <definedName name="SHARED_FORMULA_301">#N/A</definedName>
    <definedName name="SHARED_FORMULA_302">#N/A</definedName>
    <definedName name="SHARED_FORMULA_303">#N/A</definedName>
    <definedName name="SHARED_FORMULA_304">#N/A</definedName>
    <definedName name="SHARED_FORMULA_305">#N/A</definedName>
    <definedName name="SHARED_FORMULA_306">#N/A</definedName>
    <definedName name="SHARED_FORMULA_307">#N/A</definedName>
    <definedName name="SHARED_FORMULA_308">#N/A</definedName>
    <definedName name="SHARED_FORMULA_309">#N/A</definedName>
    <definedName name="SHARED_FORMULA_31">#N/A</definedName>
    <definedName name="SHARED_FORMULA_310">#N/A</definedName>
    <definedName name="SHARED_FORMULA_311">#N/A</definedName>
    <definedName name="SHARED_FORMULA_312">#N/A</definedName>
    <definedName name="SHARED_FORMULA_313">#N/A</definedName>
    <definedName name="SHARED_FORMULA_314">#N/A</definedName>
    <definedName name="SHARED_FORMULA_315">#N/A</definedName>
    <definedName name="SHARED_FORMULA_316">#N/A</definedName>
    <definedName name="SHARED_FORMULA_317">#N/A</definedName>
    <definedName name="SHARED_FORMULA_318">#N/A</definedName>
    <definedName name="SHARED_FORMULA_319">#N/A</definedName>
    <definedName name="SHARED_FORMULA_32">#N/A</definedName>
    <definedName name="SHARED_FORMULA_320">#N/A</definedName>
    <definedName name="SHARED_FORMULA_321">#N/A</definedName>
    <definedName name="SHARED_FORMULA_322">#N/A</definedName>
    <definedName name="SHARED_FORMULA_323">#N/A</definedName>
    <definedName name="SHARED_FORMULA_324">#N/A</definedName>
    <definedName name="SHARED_FORMULA_325">#N/A</definedName>
    <definedName name="SHARED_FORMULA_326">#N/A</definedName>
    <definedName name="SHARED_FORMULA_327">#N/A</definedName>
    <definedName name="SHARED_FORMULA_328">#N/A</definedName>
    <definedName name="SHARED_FORMULA_329">#N/A</definedName>
    <definedName name="SHARED_FORMULA_33">#N/A</definedName>
    <definedName name="SHARED_FORMULA_330">#N/A</definedName>
    <definedName name="SHARED_FORMULA_331">#N/A</definedName>
    <definedName name="SHARED_FORMULA_332">#N/A</definedName>
    <definedName name="SHARED_FORMULA_333">#N/A</definedName>
    <definedName name="SHARED_FORMULA_334">#N/A</definedName>
    <definedName name="SHARED_FORMULA_335">#N/A</definedName>
    <definedName name="SHARED_FORMULA_336">#N/A</definedName>
    <definedName name="SHARED_FORMULA_337">#N/A</definedName>
    <definedName name="SHARED_FORMULA_338">#N/A</definedName>
    <definedName name="SHARED_FORMULA_339">#N/A</definedName>
    <definedName name="SHARED_FORMULA_34">#N/A</definedName>
    <definedName name="SHARED_FORMULA_340">#N/A</definedName>
    <definedName name="SHARED_FORMULA_341">#N/A</definedName>
    <definedName name="SHARED_FORMULA_342">#N/A</definedName>
    <definedName name="SHARED_FORMULA_343">#N/A</definedName>
    <definedName name="SHARED_FORMULA_344">#N/A</definedName>
    <definedName name="SHARED_FORMULA_345">#N/A</definedName>
    <definedName name="SHARED_FORMULA_346">#N/A</definedName>
    <definedName name="SHARED_FORMULA_347">#N/A</definedName>
    <definedName name="SHARED_FORMULA_348">#N/A</definedName>
    <definedName name="SHARED_FORMULA_349">#N/A</definedName>
    <definedName name="SHARED_FORMULA_35">#N/A</definedName>
    <definedName name="SHARED_FORMULA_350">#N/A</definedName>
    <definedName name="SHARED_FORMULA_351">#N/A</definedName>
    <definedName name="SHARED_FORMULA_352">#N/A</definedName>
    <definedName name="SHARED_FORMULA_353">#N/A</definedName>
    <definedName name="SHARED_FORMULA_354">#N/A</definedName>
    <definedName name="SHARED_FORMULA_355">#N/A</definedName>
    <definedName name="SHARED_FORMULA_356">#N/A</definedName>
    <definedName name="SHARED_FORMULA_357">#N/A</definedName>
    <definedName name="SHARED_FORMULA_358">#N/A</definedName>
    <definedName name="SHARED_FORMULA_359">#N/A</definedName>
    <definedName name="SHARED_FORMULA_36">#N/A</definedName>
    <definedName name="SHARED_FORMULA_360">#N/A</definedName>
    <definedName name="SHARED_FORMULA_361">#N/A</definedName>
    <definedName name="SHARED_FORMULA_362">#N/A</definedName>
    <definedName name="SHARED_FORMULA_363">#N/A</definedName>
    <definedName name="SHARED_FORMULA_364">#N/A</definedName>
    <definedName name="SHARED_FORMULA_365">#N/A</definedName>
    <definedName name="SHARED_FORMULA_366">#N/A</definedName>
    <definedName name="SHARED_FORMULA_367">#N/A</definedName>
    <definedName name="SHARED_FORMULA_368">#N/A</definedName>
    <definedName name="SHARED_FORMULA_369">#N/A</definedName>
    <definedName name="SHARED_FORMULA_37">#N/A</definedName>
    <definedName name="SHARED_FORMULA_370">#N/A</definedName>
    <definedName name="SHARED_FORMULA_371">#N/A</definedName>
    <definedName name="SHARED_FORMULA_372">#N/A</definedName>
    <definedName name="SHARED_FORMULA_373">#N/A</definedName>
    <definedName name="SHARED_FORMULA_374">#N/A</definedName>
    <definedName name="SHARED_FORMULA_375">#N/A</definedName>
    <definedName name="SHARED_FORMULA_376">#N/A</definedName>
    <definedName name="SHARED_FORMULA_377">#N/A</definedName>
    <definedName name="SHARED_FORMULA_378">#N/A</definedName>
    <definedName name="SHARED_FORMULA_379">#N/A</definedName>
    <definedName name="SHARED_FORMULA_38">#N/A</definedName>
    <definedName name="SHARED_FORMULA_380">#N/A</definedName>
    <definedName name="SHARED_FORMULA_381">#N/A</definedName>
    <definedName name="SHARED_FORMULA_382">#N/A</definedName>
    <definedName name="SHARED_FORMULA_383">#N/A</definedName>
    <definedName name="SHARED_FORMULA_384">#N/A</definedName>
    <definedName name="SHARED_FORMULA_385">#N/A</definedName>
    <definedName name="SHARED_FORMULA_386">#N/A</definedName>
    <definedName name="SHARED_FORMULA_387">#N/A</definedName>
    <definedName name="SHARED_FORMULA_388">#N/A</definedName>
    <definedName name="SHARED_FORMULA_389">#N/A</definedName>
    <definedName name="SHARED_FORMULA_39">#N/A</definedName>
    <definedName name="SHARED_FORMULA_390">#N/A</definedName>
    <definedName name="SHARED_FORMULA_391">#N/A</definedName>
    <definedName name="SHARED_FORMULA_392">#N/A</definedName>
    <definedName name="SHARED_FORMULA_393">#N/A</definedName>
    <definedName name="SHARED_FORMULA_394">#N/A</definedName>
    <definedName name="SHARED_FORMULA_395">#N/A</definedName>
    <definedName name="SHARED_FORMULA_396">#N/A</definedName>
    <definedName name="SHARED_FORMULA_397">#N/A</definedName>
    <definedName name="SHARED_FORMULA_398">#N/A</definedName>
    <definedName name="SHARED_FORMULA_399">#N/A</definedName>
    <definedName name="SHARED_FORMULA_4">#N/A</definedName>
    <definedName name="SHARED_FORMULA_40">#N/A</definedName>
    <definedName name="SHARED_FORMULA_400">#N/A</definedName>
    <definedName name="SHARED_FORMULA_401">#N/A</definedName>
    <definedName name="SHARED_FORMULA_402">#N/A</definedName>
    <definedName name="SHARED_FORMULA_403">#N/A</definedName>
    <definedName name="SHARED_FORMULA_404">#N/A</definedName>
    <definedName name="SHARED_FORMULA_405">#N/A</definedName>
    <definedName name="SHARED_FORMULA_406">#N/A</definedName>
    <definedName name="SHARED_FORMULA_407">#N/A</definedName>
    <definedName name="SHARED_FORMULA_408">#N/A</definedName>
    <definedName name="SHARED_FORMULA_409">#N/A</definedName>
    <definedName name="SHARED_FORMULA_41">#N/A</definedName>
    <definedName name="SHARED_FORMULA_410">#N/A</definedName>
    <definedName name="SHARED_FORMULA_411">#N/A</definedName>
    <definedName name="SHARED_FORMULA_412">#N/A</definedName>
    <definedName name="SHARED_FORMULA_413">#N/A</definedName>
    <definedName name="SHARED_FORMULA_414">#N/A</definedName>
    <definedName name="SHARED_FORMULA_415">#N/A</definedName>
    <definedName name="SHARED_FORMULA_416">#N/A</definedName>
    <definedName name="SHARED_FORMULA_417">#N/A</definedName>
    <definedName name="SHARED_FORMULA_418">#N/A</definedName>
    <definedName name="SHARED_FORMULA_419">#N/A</definedName>
    <definedName name="SHARED_FORMULA_42">#N/A</definedName>
    <definedName name="SHARED_FORMULA_420">#N/A</definedName>
    <definedName name="SHARED_FORMULA_421">#N/A</definedName>
    <definedName name="SHARED_FORMULA_422">#N/A</definedName>
    <definedName name="SHARED_FORMULA_423">#N/A</definedName>
    <definedName name="SHARED_FORMULA_424">#N/A</definedName>
    <definedName name="SHARED_FORMULA_425">#N/A</definedName>
    <definedName name="SHARED_FORMULA_426">#N/A</definedName>
    <definedName name="SHARED_FORMULA_427">#N/A</definedName>
    <definedName name="SHARED_FORMULA_428">#N/A</definedName>
    <definedName name="SHARED_FORMULA_429">#N/A</definedName>
    <definedName name="SHARED_FORMULA_43">#N/A</definedName>
    <definedName name="SHARED_FORMULA_430">#N/A</definedName>
    <definedName name="SHARED_FORMULA_431">#N/A</definedName>
    <definedName name="SHARED_FORMULA_432">#N/A</definedName>
    <definedName name="SHARED_FORMULA_433">#N/A</definedName>
    <definedName name="SHARED_FORMULA_434">#N/A</definedName>
    <definedName name="SHARED_FORMULA_435">#N/A</definedName>
    <definedName name="SHARED_FORMULA_436">#N/A</definedName>
    <definedName name="SHARED_FORMULA_437">#N/A</definedName>
    <definedName name="SHARED_FORMULA_438">#N/A</definedName>
    <definedName name="SHARED_FORMULA_439">#N/A</definedName>
    <definedName name="SHARED_FORMULA_44">#N/A</definedName>
    <definedName name="SHARED_FORMULA_440">#N/A</definedName>
    <definedName name="SHARED_FORMULA_441">#N/A</definedName>
    <definedName name="SHARED_FORMULA_442">#N/A</definedName>
    <definedName name="SHARED_FORMULA_443">#N/A</definedName>
    <definedName name="SHARED_FORMULA_444">#N/A</definedName>
    <definedName name="SHARED_FORMULA_445">#N/A</definedName>
    <definedName name="SHARED_FORMULA_446">#N/A</definedName>
    <definedName name="SHARED_FORMULA_447">#N/A</definedName>
    <definedName name="SHARED_FORMULA_448">#N/A</definedName>
    <definedName name="SHARED_FORMULA_449">#N/A</definedName>
    <definedName name="SHARED_FORMULA_45">#N/A</definedName>
    <definedName name="SHARED_FORMULA_450">#N/A</definedName>
    <definedName name="SHARED_FORMULA_451">#N/A</definedName>
    <definedName name="SHARED_FORMULA_452">#N/A</definedName>
    <definedName name="SHARED_FORMULA_453">#N/A</definedName>
    <definedName name="SHARED_FORMULA_454">#N/A</definedName>
    <definedName name="SHARED_FORMULA_455">#N/A</definedName>
    <definedName name="SHARED_FORMULA_456">#N/A</definedName>
    <definedName name="SHARED_FORMULA_457">#N/A</definedName>
    <definedName name="SHARED_FORMULA_458">#N/A</definedName>
    <definedName name="SHARED_FORMULA_459">#N/A</definedName>
    <definedName name="SHARED_FORMULA_46">#N/A</definedName>
    <definedName name="SHARED_FORMULA_460">#N/A</definedName>
    <definedName name="SHARED_FORMULA_461">#N/A</definedName>
    <definedName name="SHARED_FORMULA_462">#N/A</definedName>
    <definedName name="SHARED_FORMULA_463">#N/A</definedName>
    <definedName name="SHARED_FORMULA_464">#N/A</definedName>
    <definedName name="SHARED_FORMULA_465">#N/A</definedName>
    <definedName name="SHARED_FORMULA_466">#N/A</definedName>
    <definedName name="SHARED_FORMULA_467">#N/A</definedName>
    <definedName name="SHARED_FORMULA_468">#N/A</definedName>
    <definedName name="SHARED_FORMULA_469">#N/A</definedName>
    <definedName name="SHARED_FORMULA_47">#N/A</definedName>
    <definedName name="SHARED_FORMULA_470">#N/A</definedName>
    <definedName name="SHARED_FORMULA_471">#N/A</definedName>
    <definedName name="SHARED_FORMULA_472">#N/A</definedName>
    <definedName name="SHARED_FORMULA_473">#N/A</definedName>
    <definedName name="SHARED_FORMULA_474">#N/A</definedName>
    <definedName name="SHARED_FORMULA_475">#N/A</definedName>
    <definedName name="SHARED_FORMULA_476">#N/A</definedName>
    <definedName name="SHARED_FORMULA_477">#N/A</definedName>
    <definedName name="SHARED_FORMULA_478">#N/A</definedName>
    <definedName name="SHARED_FORMULA_479">#N/A</definedName>
    <definedName name="SHARED_FORMULA_48">#N/A</definedName>
    <definedName name="SHARED_FORMULA_480">#N/A</definedName>
    <definedName name="SHARED_FORMULA_481">#N/A</definedName>
    <definedName name="SHARED_FORMULA_482">#N/A</definedName>
    <definedName name="SHARED_FORMULA_483">#N/A</definedName>
    <definedName name="SHARED_FORMULA_484">#N/A</definedName>
    <definedName name="SHARED_FORMULA_485">#N/A</definedName>
    <definedName name="SHARED_FORMULA_486">#N/A</definedName>
    <definedName name="SHARED_FORMULA_487">#N/A</definedName>
    <definedName name="SHARED_FORMULA_488">#N/A</definedName>
    <definedName name="SHARED_FORMULA_489">#N/A</definedName>
    <definedName name="SHARED_FORMULA_49">#N/A</definedName>
    <definedName name="SHARED_FORMULA_490">#N/A</definedName>
    <definedName name="SHARED_FORMULA_491">#N/A</definedName>
    <definedName name="SHARED_FORMULA_492">#N/A</definedName>
    <definedName name="SHARED_FORMULA_493">#N/A</definedName>
    <definedName name="SHARED_FORMULA_494">#N/A</definedName>
    <definedName name="SHARED_FORMULA_495">#N/A</definedName>
    <definedName name="SHARED_FORMULA_496">#N/A</definedName>
    <definedName name="SHARED_FORMULA_497">#N/A</definedName>
    <definedName name="SHARED_FORMULA_498">#N/A</definedName>
    <definedName name="SHARED_FORMULA_499">#N/A</definedName>
    <definedName name="SHARED_FORMULA_5">#N/A</definedName>
    <definedName name="SHARED_FORMULA_50">#N/A</definedName>
    <definedName name="SHARED_FORMULA_500">#N/A</definedName>
    <definedName name="SHARED_FORMULA_501">#N/A</definedName>
    <definedName name="SHARED_FORMULA_502">#N/A</definedName>
    <definedName name="SHARED_FORMULA_503">#N/A</definedName>
    <definedName name="SHARED_FORMULA_504">#N/A</definedName>
    <definedName name="SHARED_FORMULA_505">#N/A</definedName>
    <definedName name="SHARED_FORMULA_506">#N/A</definedName>
    <definedName name="SHARED_FORMULA_507">#N/A</definedName>
    <definedName name="SHARED_FORMULA_508">#N/A</definedName>
    <definedName name="SHARED_FORMULA_509">#N/A</definedName>
    <definedName name="SHARED_FORMULA_51">#N/A</definedName>
    <definedName name="SHARED_FORMULA_510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SS">#REF!</definedName>
    <definedName name="SSS">#REF!</definedName>
    <definedName name="SSSSS">#REF!</definedName>
    <definedName name="SSSSSSS">#REF!</definedName>
    <definedName name="START">#REF!</definedName>
    <definedName name="STATUS">#REF!</definedName>
    <definedName name="T">#REF!</definedName>
    <definedName name="TECH">#REF!</definedName>
    <definedName name="teste">#REF!</definedName>
    <definedName name="teste1">#REF!</definedName>
    <definedName name="teste2">'[3]CAPA -1'!#REF!</definedName>
    <definedName name="teste3">#REF!</definedName>
    <definedName name="TESTE4">#REF!</definedName>
    <definedName name="TESTE5">#REF!</definedName>
    <definedName name="wrn.GERAL." hidden="1">{#N/A,#N/A,FALSE,"ET-CAPA";#N/A,#N/A,FALSE,"ET-PAG1";#N/A,#N/A,FALSE,"ET-PAG2";#N/A,#N/A,FALSE,"ET-PAG3";#N/A,#N/A,FALSE,"ET-PAG4";#N/A,#N/A,FALSE,"ET-PAG5"}</definedName>
    <definedName name="wrn.GERAL2" hidden="1">{#N/A,#N/A,FALSE,"ET-CAPA";#N/A,#N/A,FALSE,"ET-PAG1";#N/A,#N/A,FALSE,"ET-PAG2";#N/A,#N/A,FALSE,"ET-PAG3";#N/A,#N/A,FALSE,"ET-PAG4";#N/A,#N/A,FALSE,"ET-PAG5"}</definedName>
    <definedName name="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49" l="1"/>
  <c r="E40" i="49"/>
  <c r="D40" i="49"/>
  <c r="C40" i="49"/>
  <c r="F36" i="49"/>
  <c r="D36" i="49"/>
  <c r="C36" i="49"/>
  <c r="E36" i="49" s="1"/>
  <c r="E35" i="49"/>
  <c r="E34" i="49"/>
  <c r="E33" i="49"/>
  <c r="E32" i="49"/>
  <c r="E31" i="49"/>
  <c r="F29" i="49"/>
  <c r="C29" i="49"/>
  <c r="E29" i="49" s="1"/>
  <c r="E28" i="49"/>
  <c r="E27" i="49"/>
  <c r="E26" i="49"/>
  <c r="E25" i="49"/>
  <c r="E24" i="49"/>
  <c r="E23" i="49"/>
  <c r="E22" i="49"/>
  <c r="E21" i="49"/>
  <c r="E20" i="49"/>
  <c r="E19" i="49"/>
  <c r="F17" i="49"/>
  <c r="F41" i="49" s="1"/>
  <c r="E17" i="49"/>
  <c r="D17" i="49"/>
  <c r="D41" i="49" s="1"/>
  <c r="C17" i="49"/>
  <c r="C41" i="49" s="1"/>
  <c r="F17" i="48"/>
  <c r="E17" i="48"/>
  <c r="D17" i="48"/>
  <c r="C17" i="48"/>
  <c r="E41" i="49" l="1"/>
  <c r="F10" i="47" l="1"/>
  <c r="G10" i="47" s="1"/>
  <c r="F9" i="47"/>
  <c r="G9" i="47" s="1"/>
  <c r="I32" i="47"/>
  <c r="H30" i="47"/>
  <c r="G19" i="47"/>
  <c r="I19" i="47" s="1"/>
  <c r="I24" i="47" s="1"/>
  <c r="I9" i="47" l="1"/>
  <c r="I10" i="47"/>
  <c r="I14" i="47" s="1"/>
  <c r="J34" i="47" s="1"/>
  <c r="G19" i="46"/>
  <c r="C10" i="46" l="1"/>
  <c r="C9" i="46"/>
  <c r="B10" i="46"/>
  <c r="B9" i="46"/>
  <c r="F42" i="46" l="1"/>
  <c r="F41" i="46"/>
  <c r="H41" i="46" s="1"/>
  <c r="F10" i="41"/>
  <c r="F11" i="41" s="1"/>
  <c r="H15" i="41" s="1"/>
  <c r="H42" i="46" l="1"/>
  <c r="J42" i="46" s="1"/>
  <c r="F10" i="46" s="1"/>
  <c r="G10" i="46" s="1"/>
  <c r="J41" i="46"/>
  <c r="F9" i="46" l="1"/>
  <c r="G9" i="46" s="1"/>
  <c r="I15" i="41"/>
  <c r="L15" i="41" s="1"/>
  <c r="H9" i="46" s="1"/>
  <c r="H10" i="46" s="1"/>
  <c r="H16" i="41"/>
  <c r="I16" i="41" l="1"/>
  <c r="L16" i="41" s="1"/>
  <c r="I9" i="46"/>
  <c r="I10" i="46"/>
  <c r="H19" i="46" l="1"/>
  <c r="I14" i="46"/>
  <c r="H30" i="46" l="1"/>
  <c r="I32" i="46"/>
  <c r="I19" i="46"/>
  <c r="I24" i="46" s="1"/>
  <c r="J34" i="46" s="1"/>
</calcChain>
</file>

<file path=xl/sharedStrings.xml><?xml version="1.0" encoding="utf-8"?>
<sst xmlns="http://schemas.openxmlformats.org/spreadsheetml/2006/main" count="367" uniqueCount="180">
  <si>
    <t>ITEM</t>
  </si>
  <si>
    <t>%</t>
  </si>
  <si>
    <t>PIS</t>
  </si>
  <si>
    <t>COFINS</t>
  </si>
  <si>
    <t>RESUMO DO CÁLCULO DO FATOR "K"</t>
  </si>
  <si>
    <t>(80% de 1,65%)</t>
  </si>
  <si>
    <t>Cargo</t>
  </si>
  <si>
    <t>Descrição</t>
  </si>
  <si>
    <t>1.1</t>
  </si>
  <si>
    <t>1.2</t>
  </si>
  <si>
    <t>1.3</t>
  </si>
  <si>
    <t>Preço (R$)</t>
  </si>
  <si>
    <t>Categoria</t>
  </si>
  <si>
    <t>Recomendação TCU: Redução de 20% da alíquota do PIS e COFINS</t>
  </si>
  <si>
    <t>(80% de 7,60%)</t>
  </si>
  <si>
    <t>Fator K</t>
  </si>
  <si>
    <t>Observações:</t>
  </si>
  <si>
    <t>Item 1</t>
  </si>
  <si>
    <t>Item 2</t>
  </si>
  <si>
    <t>Item 3</t>
  </si>
  <si>
    <t>Total do Item 2:</t>
  </si>
  <si>
    <t>Total do Item 1:</t>
  </si>
  <si>
    <t>Total do Item 3:</t>
  </si>
  <si>
    <t>Código SINAPI</t>
  </si>
  <si>
    <t xml:space="preserve">Fonte </t>
  </si>
  <si>
    <t>Item</t>
  </si>
  <si>
    <t>unid.</t>
  </si>
  <si>
    <t>Custo/mês com Leis Sociais (R$)</t>
  </si>
  <si>
    <t>Custo/mês sem Leis Sociais (R$)</t>
  </si>
  <si>
    <t>TOTAL DO ORÇAMENTO (R$):</t>
  </si>
  <si>
    <t>A</t>
  </si>
  <si>
    <t>B</t>
  </si>
  <si>
    <t>Código SINAPI Insumos</t>
  </si>
  <si>
    <t>3 - O Custo/Hora (R$) do profissional é o mesmo para mensalistas e horistas. A diferenciação do custo de contratação se dá mediante a aplicação dos Encargos Sociais corespondentes a modalidade adotada, ou seja, mnsalista ou horista.</t>
  </si>
  <si>
    <t xml:space="preserve"> </t>
  </si>
  <si>
    <t>Custo/mês</t>
  </si>
  <si>
    <t>ESTIMATIVA DE MESES DE TRABALHO</t>
  </si>
  <si>
    <t>UNID.</t>
  </si>
  <si>
    <t>QUANTIDADE</t>
  </si>
  <si>
    <t>Mês</t>
  </si>
  <si>
    <t>Profissionais</t>
  </si>
  <si>
    <t>Custo Total (R$)</t>
  </si>
  <si>
    <t>Unid.</t>
  </si>
  <si>
    <t>Quant.</t>
  </si>
  <si>
    <t>Serviços de Apoio Técnico</t>
  </si>
  <si>
    <t>Custo horário (R$)</t>
  </si>
  <si>
    <t/>
  </si>
  <si>
    <t>Horas de Trabalho Semanais</t>
  </si>
  <si>
    <t>Horas/mês</t>
  </si>
  <si>
    <t>Custo/mês sem Leis Sociais (R$). Conforme horas semanais de trabalho</t>
  </si>
  <si>
    <t>Anotação de Responsabilidade Técnica - ART</t>
  </si>
  <si>
    <t>Custo Unit.</t>
  </si>
  <si>
    <t>Engenheiro Eletricista (44 horas semanais)</t>
  </si>
  <si>
    <t>Desenhista projetista (44 horas)</t>
  </si>
  <si>
    <t>Auxiliar Técnico/Assistente de Engenharia (44 horas)</t>
  </si>
  <si>
    <t>PROFISSIONAIS QUE ATUARÃO NA ELABORAÇÃO DO PROJETO DE CFTV</t>
  </si>
  <si>
    <t>K1  - Encargos Sociais (ES)</t>
  </si>
  <si>
    <t>K4 - Tributos</t>
  </si>
  <si>
    <t>Fórmulas</t>
  </si>
  <si>
    <t>K = (1+K1+K2)(1+K3)(1+K4)</t>
  </si>
  <si>
    <t>Resultados</t>
  </si>
  <si>
    <t>TRDE</t>
  </si>
  <si>
    <t>TRDE = (1+K3)(1+K4)</t>
  </si>
  <si>
    <t>N/A</t>
  </si>
  <si>
    <t>K3 - Remuneração Bruta da Empresa</t>
  </si>
  <si>
    <t>Despesas Fiscais (DF)</t>
  </si>
  <si>
    <t>Itens que compõem as Despesas Fiscais (DF)</t>
  </si>
  <si>
    <t>3 - Remuneração bruta da Empresa: Estimado em 10% pelo Tribunal de Contas da União - TCU (fl. 99 da publicação Orientações Para Elaboração de Planilhas Orçamentárias de Obras Públicas - Edição 2014).</t>
  </si>
  <si>
    <t>2 - Administração Central: O percentual aceito pelo Tribunal de Contas da União - TCU para as Despesas relativas à Administração Central, também denominadas Overhead, deve estar situado na faixa de 17% a 20% (Acórdão Nº 508/2018 - TCU).</t>
  </si>
  <si>
    <t>6 - Modelagem  baseada na publicação do TCU Orientações Para Elaboração de Planilhas Orçamentárias de Obras Públicas - Edição 2014 (fls. 97/101).</t>
  </si>
  <si>
    <t>Mão de Obra</t>
  </si>
  <si>
    <t>K2 - Adminstração Central (Overhead)</t>
  </si>
  <si>
    <t xml:space="preserve">I </t>
  </si>
  <si>
    <t>TOTAL (I)</t>
  </si>
  <si>
    <t>DF =  (1/(1-I)-1)*100</t>
  </si>
  <si>
    <t>2.1</t>
  </si>
  <si>
    <t>Custos Operacionais e Administrativos Locais (Despesas Diretas)</t>
  </si>
  <si>
    <t>1 - Preço de Venda (PV) = (CD salários x K) + (CD outros x TRDE), sendo TRDE a Taxa de Ressarcimento de Despesas e Encargos.</t>
  </si>
  <si>
    <t>1 - O custo do salário mensal das diversas categorias profissionais é informado no SINAPI com a inclusão dos Encargos Sociais. No caso específico, estão inclusos Encargos Sociais para Pernambuco de profissionais mensalistas, com folha de pagamento não desonerada.</t>
  </si>
  <si>
    <t>ISSQN (Vitória/ES)</t>
  </si>
  <si>
    <t>Engenheiro de segurança do trabalho (44 horas)</t>
  </si>
  <si>
    <t>Encargos Sociais para mensalistas em ES:</t>
  </si>
  <si>
    <t>4 - Despesas Fiscais (DF): 5% de ISSQN em Vitória/ES. PIS e COFINS considerando 20% de compensação nas tarifas cheias (7,6% e 1,65%) no regime de incidência não-cumulativa. A redução do PIS e do CONFINS é recomendada pelo Tribunal de Contas da União - TCU (fls. 104 e 105 da publicação Orientações Para a Elaboração de Planlilhas Orçamentárias de Obras Públicas - Edição de 2014). As empresas proponentes deverão ajustar os percentuais de PIS e de COFINS a suas reais situações tributárias.</t>
  </si>
  <si>
    <t>5- Encargos sociais: SINAPI/ES - sem desoneração, mão de obra mensalista - percentual de73,85%  incidentes sobre a mão de obra.</t>
  </si>
  <si>
    <t>CREA - ES</t>
  </si>
  <si>
    <t>4 - Base SINAPI referência Janeiro/2026</t>
  </si>
  <si>
    <t>CÁLCULO DO CUSTO COM SALÁRIOS DOS PROFISSIONAIS MENSALISTAS - INSUMOS SINAPI: Janeiro/2026</t>
  </si>
  <si>
    <t>Referência: SINAPI - Abril 2026</t>
  </si>
  <si>
    <t>2 - De acordo com a metodologia do SiNAENCO, para o Fator K1 já é considerado em sua composição os Encargos e Benefícios Sociais (ES) de profissionais mensalistas (73,85%). Logo, para que os Encargos Sociais não sejam cobrados em duplicidade, deverão ser eliminados dos insumos de mão de obra mensalista do SINAPI, onde estão inclusos também no percentual de 73,85%.</t>
  </si>
  <si>
    <t>2 - De acordo com a metodologia do SINAENCO, para o Fator K1 já é considerado em sua composição os Encargos e Benefícios Sociais (ES) de profissionais mensalistas (73,85%). Logo, para que os Encargos Sociais não sejam cobrados em duplicidade, deverão ser eliminados dos insumos de mão de obra mensalista do SINAPI, onde estão inclusos também no percentual de 73,85%.</t>
  </si>
  <si>
    <t>ANEXO 2</t>
  </si>
  <si>
    <t>ANEXO 3</t>
  </si>
  <si>
    <t>ANEXO 4</t>
  </si>
  <si>
    <t>ANEXO 5</t>
  </si>
  <si>
    <t>ENCARGOS SOCIAIS SOBRE A MÃO DE OBRA - NÃO OPTANTES SIMPLES</t>
  </si>
  <si>
    <t>CÓDIGO</t>
  </si>
  <si>
    <t>DESCRIÇÃO</t>
  </si>
  <si>
    <t>COM DESONERAÇÃO</t>
  </si>
  <si>
    <t>SEM DESONERAÇÃO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</si>
  <si>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</si>
  <si>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</si>
  <si>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</si>
  <si>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</si>
  <si>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</si>
  <si>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</si>
  <si>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</si>
  <si>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</si>
  <si>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</si>
  <si>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</si>
  <si>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</si>
  <si>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</si>
  <si>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</si>
  <si>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</si>
  <si>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</si>
  <si>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</si>
  <si>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</si>
  <si>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</si>
  <si>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</si>
  <si>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</si>
  <si>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</si>
  <si>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</si>
  <si>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</si>
  <si>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</si>
  <si>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</si>
  <si>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</si>
  <si>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</si>
  <si>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</si>
  <si>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</si>
  <si>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</si>
  <si>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</si>
  <si>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</si>
  <si>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</si>
  <si>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</si>
  <si>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</si>
  <si>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</si>
  <si>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</si>
  <si>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</si>
  <si>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</si>
  <si>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</si>
  <si>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</si>
  <si>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</si>
  <si>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</si>
  <si>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</si>
  <si>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</si>
  <si>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</si>
  <si>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</si>
  <si>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</si>
  <si>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</si>
  <si>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</si>
  <si>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</si>
  <si>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</si>
  <si>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</si>
  <si>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</si>
  <si>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</si>
  <si>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</si>
  <si>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</si>
  <si>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</si>
  <si>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 (sem considerar INNS sobre 13º, conforme Lei nº 14.973/2024)</t>
  </si>
  <si>
    <t>D2</t>
  </si>
  <si>
    <t>Reincidência de Grupo A sobre Aviso prévio Trabalhado e Reincidência de FGTS sobre aviso prévio indenizado</t>
  </si>
  <si>
    <t>D</t>
  </si>
  <si>
    <t>TOTAL (A+B+C+D)</t>
  </si>
  <si>
    <t>Destacar somente as colunas que representem a situação da licitante (desonerado ou Não desonerado)</t>
  </si>
  <si>
    <t>Caso optante pelo SIMPLES, utilizar o Anexo 5.1</t>
  </si>
  <si>
    <t>ANEXO 5.1</t>
  </si>
  <si>
    <t>ENCARGOS SOCIAIS SOBRE A MÃO DE OBRA - OPTANTES SIMPLES</t>
  </si>
  <si>
    <t>Reincidência de Grupo A sobre Grupo B</t>
  </si>
  <si>
    <t>Caso não seja optante pelo SIMPLES, utilizar o Anexo 5</t>
  </si>
  <si>
    <t>PLANILHA ORÇAMENTÁRIA ESTIMATIVA</t>
  </si>
  <si>
    <t xml:space="preserve"> CONTRATAÇÃO DE ENGENHARIA CONSULTIVA PARA ELABORAÇÃO DE PROJETO DE LINHA DE VIDA</t>
  </si>
  <si>
    <t>PLANILHA DE PREÇOS</t>
  </si>
  <si>
    <t>____________________________________________________________________________________________________________________________________________</t>
  </si>
  <si>
    <t>Autora da Planilha Orçamentária</t>
  </si>
  <si>
    <r>
      <t xml:space="preserve"> </t>
    </r>
    <r>
      <rPr>
        <b/>
        <sz val="10"/>
        <rFont val="Arial"/>
        <family val="2"/>
      </rPr>
      <t>Débora Rangel Machado Sardinha</t>
    </r>
    <r>
      <rPr>
        <sz val="10"/>
        <rFont val="Arial"/>
        <family val="1"/>
      </rPr>
      <t xml:space="preserve">
Engenheira Civil / CREA-ES 5488-D</t>
    </r>
  </si>
  <si>
    <t>Notas</t>
  </si>
  <si>
    <t>Alterar o nome e o Conselho Profissional competente do autor da planilha orçamentária, na proposta da licitação</t>
  </si>
  <si>
    <t xml:space="preserve">Código </t>
  </si>
  <si>
    <t>3 - O Custo/Hora (R$) do profissional é o mesmo para mensalistas e horistas. A diferenciação do custo de contratação se dá mediante a aplicação dos Encargos Sociais correspondentes a modalidade adotada, ou seja, mensalista ou horista.</t>
  </si>
  <si>
    <t xml:space="preserve">CÁLCULO DO CUSTO COM SALÁRIOS DOS PROFISSIONAIS MENSALISTAS </t>
  </si>
  <si>
    <t>CÁLCULO DO FATOR k - Metodologia do Tribunal de Contas da União - TCU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</si>
</sst>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0.0000%"/>
    <numFmt numFmtId="167" formatCode="_(&quot;R$ &quot;* #,##0.00_);_(&quot;R$ &quot;* \(#,##0.00\);_(&quot;R$ &quot;* &quot;-&quot;??_);_(@_)"/>
    <numFmt numFmtId="168" formatCode="0.0000000"/>
    <numFmt numFmtId="169" formatCode="0.00000000"/>
    <numFmt numFmtId="170" formatCode="#,##0.0000"/>
    <numFmt numFmtId="171" formatCode="0.0000"/>
    <numFmt numFmtId="172" formatCode="#,##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5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1"/>
    </font>
    <font>
      <b/>
      <sz val="11"/>
      <color rgb="FFFF0000"/>
      <name val="Arial"/>
      <family val="2"/>
    </font>
    <font>
      <sz val="11"/>
      <color rgb="FFFF0000"/>
      <name val="Arial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01">
    <xf numFmtId="0" fontId="0" fillId="0" borderId="0"/>
    <xf numFmtId="0" fontId="3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" borderId="2" applyNumberFormat="0" applyFont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367">
    <xf numFmtId="0" fontId="0" fillId="0" borderId="0" xfId="0"/>
    <xf numFmtId="10" fontId="0" fillId="20" borderId="5" xfId="384" applyNumberFormat="1" applyFont="1" applyFill="1" applyBorder="1" applyAlignment="1">
      <alignment horizontal="center"/>
    </xf>
    <xf numFmtId="10" fontId="0" fillId="0" borderId="16" xfId="384" applyNumberFormat="1" applyFont="1" applyBorder="1" applyAlignment="1">
      <alignment horizontal="center"/>
    </xf>
    <xf numFmtId="10" fontId="0" fillId="0" borderId="7" xfId="384" applyNumberFormat="1" applyFont="1" applyBorder="1" applyAlignment="1">
      <alignment horizontal="center"/>
    </xf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/>
    <xf numFmtId="10" fontId="0" fillId="0" borderId="0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" fontId="0" fillId="0" borderId="0" xfId="0" applyNumberFormat="1" applyBorder="1"/>
    <xf numFmtId="4" fontId="0" fillId="0" borderId="18" xfId="0" applyNumberFormat="1" applyBorder="1"/>
    <xf numFmtId="0" fontId="1" fillId="0" borderId="1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" fontId="1" fillId="0" borderId="0" xfId="0" applyNumberFormat="1" applyFont="1" applyBorder="1"/>
    <xf numFmtId="4" fontId="0" fillId="0" borderId="0" xfId="0" applyNumberFormat="1"/>
    <xf numFmtId="4" fontId="0" fillId="0" borderId="0" xfId="0" applyNumberFormat="1" applyBorder="1" applyAlignment="1">
      <alignment horizontal="center" vertical="center"/>
    </xf>
    <xf numFmtId="10" fontId="0" fillId="0" borderId="0" xfId="384" applyNumberFormat="1" applyFont="1"/>
    <xf numFmtId="10" fontId="0" fillId="0" borderId="0" xfId="0" applyNumberFormat="1"/>
    <xf numFmtId="0" fontId="1" fillId="0" borderId="1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0" fontId="0" fillId="0" borderId="1" xfId="384" applyNumberFormat="1" applyFont="1" applyBorder="1" applyAlignment="1">
      <alignment horizontal="center" vertical="center"/>
    </xf>
    <xf numFmtId="9" fontId="1" fillId="0" borderId="0" xfId="384" applyFont="1" applyBorder="1" applyAlignment="1"/>
    <xf numFmtId="4" fontId="0" fillId="0" borderId="0" xfId="384" applyNumberFormat="1" applyFont="1"/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0" fontId="0" fillId="0" borderId="17" xfId="384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10" fillId="16" borderId="5" xfId="0" applyNumberFormat="1" applyFont="1" applyFill="1" applyBorder="1" applyAlignment="1">
      <alignment horizontal="center" vertical="center"/>
    </xf>
    <xf numFmtId="10" fontId="1" fillId="17" borderId="7" xfId="384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18" borderId="13" xfId="0" applyFont="1" applyFill="1" applyBorder="1" applyAlignment="1">
      <alignment horizontal="left"/>
    </xf>
    <xf numFmtId="0" fontId="1" fillId="18" borderId="0" xfId="0" applyFont="1" applyFill="1" applyBorder="1" applyAlignment="1">
      <alignment horizontal="left"/>
    </xf>
    <xf numFmtId="0" fontId="1" fillId="18" borderId="18" xfId="0" applyFont="1" applyFill="1" applyBorder="1" applyAlignment="1">
      <alignment horizontal="left"/>
    </xf>
    <xf numFmtId="0" fontId="0" fillId="17" borderId="13" xfId="0" applyFill="1" applyBorder="1"/>
    <xf numFmtId="0" fontId="0" fillId="17" borderId="0" xfId="0" applyFill="1" applyBorder="1"/>
    <xf numFmtId="0" fontId="0" fillId="17" borderId="0" xfId="0" applyFill="1" applyBorder="1" applyAlignment="1">
      <alignment horizontal="center" vertical="center"/>
    </xf>
    <xf numFmtId="0" fontId="1" fillId="17" borderId="0" xfId="0" applyFont="1" applyFill="1" applyBorder="1"/>
    <xf numFmtId="0" fontId="0" fillId="17" borderId="19" xfId="0" applyFill="1" applyBorder="1"/>
    <xf numFmtId="0" fontId="0" fillId="17" borderId="20" xfId="0" applyFill="1" applyBorder="1"/>
    <xf numFmtId="0" fontId="0" fillId="17" borderId="20" xfId="0" applyFill="1" applyBorder="1" applyAlignment="1">
      <alignment horizontal="center" vertical="center"/>
    </xf>
    <xf numFmtId="4" fontId="0" fillId="0" borderId="1" xfId="0" applyNumberFormat="1" applyBorder="1"/>
    <xf numFmtId="0" fontId="1" fillId="22" borderId="4" xfId="0" applyFont="1" applyFill="1" applyBorder="1" applyAlignment="1">
      <alignment horizontal="center"/>
    </xf>
    <xf numFmtId="0" fontId="1" fillId="22" borderId="1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4" fontId="0" fillId="0" borderId="17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22" borderId="4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 vertical="center" wrapText="1"/>
    </xf>
    <xf numFmtId="0" fontId="0" fillId="17" borderId="24" xfId="0" applyFill="1" applyBorder="1"/>
    <xf numFmtId="0" fontId="0" fillId="17" borderId="22" xfId="0" applyFill="1" applyBorder="1"/>
    <xf numFmtId="0" fontId="0" fillId="17" borderId="22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2" fontId="0" fillId="0" borderId="18" xfId="0" applyNumberFormat="1" applyBorder="1" applyAlignment="1">
      <alignment horizontal="right" vertical="center"/>
    </xf>
    <xf numFmtId="169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18" borderId="0" xfId="0" applyFill="1" applyBorder="1" applyAlignment="1">
      <alignment horizontal="center" vertical="center"/>
    </xf>
    <xf numFmtId="10" fontId="0" fillId="18" borderId="13" xfId="0" applyNumberFormat="1" applyFill="1" applyBorder="1" applyAlignment="1">
      <alignment horizontal="center" vertical="center"/>
    </xf>
    <xf numFmtId="0" fontId="5" fillId="18" borderId="0" xfId="0" applyFont="1" applyFill="1" applyBorder="1" applyAlignment="1">
      <alignment horizontal="center" vertical="center"/>
    </xf>
    <xf numFmtId="0" fontId="0" fillId="18" borderId="0" xfId="0" applyFill="1" applyBorder="1"/>
    <xf numFmtId="0" fontId="0" fillId="18" borderId="0" xfId="0" applyFill="1" applyBorder="1" applyAlignment="1">
      <alignment horizontal="center"/>
    </xf>
    <xf numFmtId="0" fontId="0" fillId="21" borderId="1" xfId="0" applyFill="1" applyBorder="1" applyAlignment="1">
      <alignment horizontal="left" vertical="center" wrapText="1" indent="1"/>
    </xf>
    <xf numFmtId="4" fontId="0" fillId="21" borderId="1" xfId="0" applyNumberFormat="1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left" vertical="center" wrapText="1" indent="1"/>
    </xf>
    <xf numFmtId="168" fontId="0" fillId="15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4" fontId="1" fillId="18" borderId="0" xfId="0" applyNumberFormat="1" applyFont="1" applyFill="1" applyBorder="1"/>
    <xf numFmtId="0" fontId="1" fillId="0" borderId="6" xfId="0" applyFont="1" applyBorder="1" applyAlignment="1">
      <alignment horizontal="center"/>
    </xf>
    <xf numFmtId="0" fontId="0" fillId="0" borderId="17" xfId="0" applyBorder="1"/>
    <xf numFmtId="4" fontId="0" fillId="0" borderId="17" xfId="0" applyNumberFormat="1" applyBorder="1"/>
    <xf numFmtId="0" fontId="0" fillId="0" borderId="17" xfId="0" applyFill="1" applyBorder="1" applyAlignment="1">
      <alignment vertical="center"/>
    </xf>
    <xf numFmtId="0" fontId="1" fillId="22" borderId="5" xfId="0" applyFont="1" applyFill="1" applyBorder="1" applyAlignment="1">
      <alignment horizontal="center" vertical="center" wrapText="1"/>
    </xf>
    <xf numFmtId="2" fontId="0" fillId="0" borderId="27" xfId="0" applyNumberFormat="1" applyBorder="1" applyAlignment="1">
      <alignment horizontal="right" vertical="center"/>
    </xf>
    <xf numFmtId="4" fontId="0" fillId="0" borderId="17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39" xfId="0" applyBorder="1"/>
    <xf numFmtId="4" fontId="0" fillId="0" borderId="39" xfId="0" applyNumberFormat="1" applyBorder="1"/>
    <xf numFmtId="0" fontId="1" fillId="0" borderId="1" xfId="0" applyFont="1" applyBorder="1" applyAlignment="1">
      <alignment horizontal="center"/>
    </xf>
    <xf numFmtId="170" fontId="11" fillId="0" borderId="1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171" fontId="0" fillId="0" borderId="39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17" borderId="47" xfId="0" applyNumberFormat="1" applyFill="1" applyBorder="1" applyAlignment="1">
      <alignment horizontal="center" wrapText="1"/>
    </xf>
    <xf numFmtId="4" fontId="0" fillId="17" borderId="20" xfId="0" applyNumberFormat="1" applyFill="1" applyBorder="1" applyAlignment="1">
      <alignment horizontal="center" wrapText="1"/>
    </xf>
    <xf numFmtId="0" fontId="0" fillId="0" borderId="0" xfId="0" quotePrefix="1"/>
    <xf numFmtId="1" fontId="0" fillId="0" borderId="27" xfId="0" applyNumberFormat="1" applyBorder="1" applyAlignment="1">
      <alignment horizontal="center" vertical="center"/>
    </xf>
    <xf numFmtId="4" fontId="0" fillId="0" borderId="1" xfId="0" applyNumberFormat="1" applyFill="1" applyBorder="1"/>
    <xf numFmtId="4" fontId="0" fillId="24" borderId="1" xfId="0" applyNumberFormat="1" applyFill="1" applyBorder="1" applyAlignment="1">
      <alignment horizontal="right" vertical="center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3" xfId="0" applyBorder="1"/>
    <xf numFmtId="0" fontId="0" fillId="0" borderId="0" xfId="0" applyBorder="1"/>
    <xf numFmtId="0" fontId="0" fillId="0" borderId="18" xfId="0" applyBorder="1"/>
    <xf numFmtId="0" fontId="0" fillId="0" borderId="1" xfId="0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0" fontId="0" fillId="0" borderId="0" xfId="384" applyNumberFormat="1" applyFont="1" applyBorder="1" applyAlignment="1">
      <alignment horizontal="center" vertical="center"/>
    </xf>
    <xf numFmtId="170" fontId="11" fillId="0" borderId="18" xfId="0" applyNumberFormat="1" applyFont="1" applyBorder="1" applyAlignment="1">
      <alignment horizontal="center" vertical="center"/>
    </xf>
    <xf numFmtId="9" fontId="0" fillId="18" borderId="0" xfId="384" applyFont="1" applyFill="1" applyBorder="1" applyAlignment="1">
      <alignment horizontal="center" vertical="center"/>
    </xf>
    <xf numFmtId="170" fontId="0" fillId="18" borderId="0" xfId="0" applyNumberFormat="1" applyFill="1" applyBorder="1" applyAlignment="1">
      <alignment horizontal="center" vertical="center"/>
    </xf>
    <xf numFmtId="9" fontId="0" fillId="16" borderId="15" xfId="384" applyFont="1" applyFill="1" applyBorder="1" applyAlignment="1">
      <alignment horizontal="center" vertical="center"/>
    </xf>
    <xf numFmtId="170" fontId="0" fillId="23" borderId="16" xfId="0" applyNumberFormat="1" applyFill="1" applyBorder="1" applyAlignment="1">
      <alignment horizontal="center" vertical="center"/>
    </xf>
    <xf numFmtId="9" fontId="0" fillId="16" borderId="6" xfId="384" applyFont="1" applyFill="1" applyBorder="1" applyAlignment="1">
      <alignment horizontal="center" vertical="center"/>
    </xf>
    <xf numFmtId="170" fontId="0" fillId="23" borderId="7" xfId="0" applyNumberFormat="1" applyFill="1" applyBorder="1" applyAlignment="1">
      <alignment horizontal="center" vertical="center"/>
    </xf>
    <xf numFmtId="0" fontId="0" fillId="0" borderId="1" xfId="0" applyBorder="1"/>
    <xf numFmtId="171" fontId="0" fillId="0" borderId="17" xfId="0" applyNumberFormat="1" applyBorder="1" applyAlignment="1">
      <alignment horizontal="center" vertical="center"/>
    </xf>
    <xf numFmtId="172" fontId="0" fillId="0" borderId="1" xfId="0" applyNumberFormat="1" applyBorder="1"/>
    <xf numFmtId="171" fontId="0" fillId="0" borderId="0" xfId="0" applyNumberFormat="1"/>
    <xf numFmtId="0" fontId="0" fillId="0" borderId="13" xfId="0" applyBorder="1"/>
    <xf numFmtId="0" fontId="0" fillId="0" borderId="0" xfId="0" applyBorder="1"/>
    <xf numFmtId="0" fontId="0" fillId="0" borderId="18" xfId="0" applyBorder="1"/>
    <xf numFmtId="0" fontId="0" fillId="0" borderId="1" xfId="0" applyBorder="1" applyAlignment="1">
      <alignment vertical="center"/>
    </xf>
    <xf numFmtId="2" fontId="0" fillId="0" borderId="17" xfId="0" applyNumberFormat="1" applyBorder="1" applyAlignment="1">
      <alignment horizontal="center" vertical="center"/>
    </xf>
    <xf numFmtId="0" fontId="1" fillId="22" borderId="11" xfId="0" applyFont="1" applyFill="1" applyBorder="1" applyAlignment="1">
      <alignment horizontal="center"/>
    </xf>
    <xf numFmtId="2" fontId="0" fillId="0" borderId="16" xfId="0" applyNumberFormat="1" applyBorder="1" applyAlignment="1">
      <alignment horizontal="right" vertical="center"/>
    </xf>
    <xf numFmtId="0" fontId="0" fillId="18" borderId="20" xfId="0" applyFill="1" applyBorder="1" applyAlignment="1">
      <alignment horizontal="left" vertical="center"/>
    </xf>
    <xf numFmtId="0" fontId="2" fillId="0" borderId="0" xfId="397"/>
    <xf numFmtId="0" fontId="14" fillId="0" borderId="55" xfId="398" applyFont="1" applyBorder="1" applyAlignment="1">
      <alignment horizontal="center"/>
    </xf>
    <xf numFmtId="0" fontId="15" fillId="0" borderId="55" xfId="398" applyFont="1" applyBorder="1" applyAlignment="1">
      <alignment horizontal="center"/>
    </xf>
    <xf numFmtId="0" fontId="15" fillId="0" borderId="56" xfId="398" applyFont="1" applyBorder="1" applyAlignment="1">
      <alignment horizontal="center"/>
    </xf>
    <xf numFmtId="0" fontId="14" fillId="0" borderId="55" xfId="398" applyFont="1" applyBorder="1" applyAlignment="1">
      <alignment horizontal="center" vertical="center"/>
    </xf>
    <xf numFmtId="0" fontId="15" fillId="0" borderId="55" xfId="398" applyFont="1" applyBorder="1" applyAlignment="1">
      <alignment horizontal="center" vertical="center"/>
    </xf>
    <xf numFmtId="0" fontId="15" fillId="0" borderId="56" xfId="398" applyFont="1" applyBorder="1" applyAlignment="1">
      <alignment horizontal="center" vertical="center"/>
    </xf>
    <xf numFmtId="0" fontId="2" fillId="0" borderId="54" xfId="398" applyBorder="1" applyAlignment="1">
      <alignment horizontal="center" vertical="center"/>
    </xf>
    <xf numFmtId="0" fontId="2" fillId="0" borderId="55" xfId="398" applyBorder="1" applyAlignment="1">
      <alignment vertical="center"/>
    </xf>
    <xf numFmtId="10" fontId="16" fillId="0" borderId="55" xfId="399" applyNumberFormat="1" applyFont="1" applyBorder="1" applyAlignment="1">
      <alignment horizontal="center" vertical="center"/>
    </xf>
    <xf numFmtId="10" fontId="17" fillId="0" borderId="55" xfId="399" applyNumberFormat="1" applyFont="1" applyBorder="1" applyAlignment="1">
      <alignment horizontal="center" vertical="center"/>
    </xf>
    <xf numFmtId="10" fontId="17" fillId="0" borderId="56" xfId="399" applyNumberFormat="1" applyFont="1" applyBorder="1" applyAlignment="1">
      <alignment horizontal="center" vertical="center"/>
    </xf>
    <xf numFmtId="0" fontId="1" fillId="0" borderId="54" xfId="398" applyFont="1" applyBorder="1" applyAlignment="1">
      <alignment horizontal="center" vertical="center"/>
    </xf>
    <xf numFmtId="0" fontId="1" fillId="0" borderId="55" xfId="398" applyFont="1" applyBorder="1" applyAlignment="1">
      <alignment vertical="center"/>
    </xf>
    <xf numFmtId="10" fontId="14" fillId="0" borderId="55" xfId="398" applyNumberFormat="1" applyFont="1" applyBorder="1" applyAlignment="1">
      <alignment horizontal="center" vertical="center"/>
    </xf>
    <xf numFmtId="10" fontId="15" fillId="0" borderId="55" xfId="398" applyNumberFormat="1" applyFont="1" applyBorder="1" applyAlignment="1">
      <alignment horizontal="center" vertical="center"/>
    </xf>
    <xf numFmtId="10" fontId="15" fillId="0" borderId="56" xfId="398" applyNumberFormat="1" applyFont="1" applyBorder="1" applyAlignment="1">
      <alignment horizontal="center" vertical="center"/>
    </xf>
    <xf numFmtId="0" fontId="2" fillId="0" borderId="55" xfId="398" applyBorder="1"/>
    <xf numFmtId="10" fontId="16" fillId="0" borderId="55" xfId="399" applyNumberFormat="1" applyFont="1" applyFill="1" applyBorder="1" applyAlignment="1">
      <alignment horizontal="center" vertical="center"/>
    </xf>
    <xf numFmtId="0" fontId="16" fillId="0" borderId="55" xfId="398" applyFont="1" applyBorder="1"/>
    <xf numFmtId="10" fontId="17" fillId="0" borderId="55" xfId="399" applyNumberFormat="1" applyFont="1" applyFill="1" applyBorder="1" applyAlignment="1">
      <alignment horizontal="center" vertical="center"/>
    </xf>
    <xf numFmtId="0" fontId="17" fillId="0" borderId="56" xfId="398" applyFont="1" applyBorder="1"/>
    <xf numFmtId="10" fontId="17" fillId="0" borderId="56" xfId="399" applyNumberFormat="1" applyFont="1" applyFill="1" applyBorder="1" applyAlignment="1">
      <alignment horizontal="center" vertical="center"/>
    </xf>
    <xf numFmtId="10" fontId="15" fillId="0" borderId="55" xfId="399" applyNumberFormat="1" applyFont="1" applyFill="1" applyBorder="1" applyAlignment="1">
      <alignment horizontal="center" vertical="center"/>
    </xf>
    <xf numFmtId="0" fontId="1" fillId="0" borderId="0" xfId="397" applyFont="1"/>
    <xf numFmtId="0" fontId="0" fillId="0" borderId="55" xfId="398" applyFont="1" applyBorder="1" applyAlignment="1">
      <alignment wrapText="1"/>
    </xf>
    <xf numFmtId="0" fontId="2" fillId="0" borderId="55" xfId="398" applyBorder="1" applyAlignment="1">
      <alignment wrapText="1"/>
    </xf>
    <xf numFmtId="10" fontId="14" fillId="0" borderId="55" xfId="398" applyNumberFormat="1" applyFont="1" applyBorder="1" applyAlignment="1">
      <alignment vertical="center"/>
    </xf>
    <xf numFmtId="10" fontId="15" fillId="0" borderId="55" xfId="398" applyNumberFormat="1" applyFont="1" applyBorder="1" applyAlignment="1">
      <alignment vertical="center"/>
    </xf>
    <xf numFmtId="10" fontId="15" fillId="0" borderId="56" xfId="398" applyNumberFormat="1" applyFont="1" applyBorder="1" applyAlignment="1">
      <alignment vertical="center"/>
    </xf>
    <xf numFmtId="0" fontId="1" fillId="0" borderId="0" xfId="397" applyFont="1" applyAlignment="1">
      <alignment vertical="center"/>
    </xf>
    <xf numFmtId="10" fontId="14" fillId="25" borderId="58" xfId="398" applyNumberFormat="1" applyFont="1" applyFill="1" applyBorder="1"/>
    <xf numFmtId="10" fontId="15" fillId="25" borderId="58" xfId="398" applyNumberFormat="1" applyFont="1" applyFill="1" applyBorder="1"/>
    <xf numFmtId="10" fontId="15" fillId="25" borderId="59" xfId="398" applyNumberFormat="1" applyFont="1" applyFill="1" applyBorder="1"/>
    <xf numFmtId="0" fontId="2" fillId="0" borderId="0" xfId="398"/>
    <xf numFmtId="0" fontId="18" fillId="0" borderId="0" xfId="398" applyFont="1"/>
    <xf numFmtId="0" fontId="17" fillId="0" borderId="54" xfId="398" applyFont="1" applyBorder="1" applyAlignment="1">
      <alignment horizontal="center" vertical="center"/>
    </xf>
    <xf numFmtId="0" fontId="17" fillId="0" borderId="55" xfId="398" applyFont="1" applyBorder="1" applyAlignment="1">
      <alignment vertical="center"/>
    </xf>
    <xf numFmtId="0" fontId="15" fillId="0" borderId="54" xfId="398" applyFont="1" applyBorder="1" applyAlignment="1">
      <alignment horizontal="center" vertical="center"/>
    </xf>
    <xf numFmtId="0" fontId="15" fillId="0" borderId="55" xfId="398" applyFont="1" applyBorder="1" applyAlignment="1">
      <alignment vertical="center"/>
    </xf>
    <xf numFmtId="0" fontId="17" fillId="0" borderId="55" xfId="398" applyFont="1" applyBorder="1"/>
    <xf numFmtId="0" fontId="16" fillId="0" borderId="55" xfId="398" applyFont="1" applyBorder="1" applyAlignment="1">
      <alignment horizontal="center" vertical="center"/>
    </xf>
    <xf numFmtId="0" fontId="17" fillId="0" borderId="56" xfId="398" applyFont="1" applyBorder="1" applyAlignment="1">
      <alignment horizontal="center" vertical="center"/>
    </xf>
    <xf numFmtId="0" fontId="17" fillId="0" borderId="55" xfId="398" applyFont="1" applyBorder="1" applyAlignment="1">
      <alignment wrapText="1"/>
    </xf>
    <xf numFmtId="10" fontId="14" fillId="25" borderId="58" xfId="398" applyNumberFormat="1" applyFont="1" applyFill="1" applyBorder="1" applyAlignment="1">
      <alignment horizontal="center" vertical="center"/>
    </xf>
    <xf numFmtId="10" fontId="15" fillId="25" borderId="58" xfId="398" applyNumberFormat="1" applyFont="1" applyFill="1" applyBorder="1" applyAlignment="1">
      <alignment horizontal="center" vertical="center"/>
    </xf>
    <xf numFmtId="10" fontId="15" fillId="25" borderId="59" xfId="398" applyNumberFormat="1" applyFont="1" applyFill="1" applyBorder="1" applyAlignment="1">
      <alignment horizontal="center" vertical="center"/>
    </xf>
    <xf numFmtId="0" fontId="0" fillId="18" borderId="0" xfId="0" applyFill="1" applyBorder="1" applyAlignment="1">
      <alignment horizontal="left" vertical="center"/>
    </xf>
    <xf numFmtId="0" fontId="1" fillId="18" borderId="13" xfId="0" applyFont="1" applyFill="1" applyBorder="1" applyAlignment="1">
      <alignment horizontal="center"/>
    </xf>
    <xf numFmtId="4" fontId="1" fillId="18" borderId="18" xfId="0" applyNumberFormat="1" applyFont="1" applyFill="1" applyBorder="1"/>
    <xf numFmtId="4" fontId="0" fillId="24" borderId="16" xfId="0" applyNumberFormat="1" applyFill="1" applyBorder="1" applyAlignment="1">
      <alignment horizontal="right" vertical="center"/>
    </xf>
    <xf numFmtId="0" fontId="20" fillId="0" borderId="13" xfId="0" applyFont="1" applyBorder="1"/>
    <xf numFmtId="0" fontId="21" fillId="0" borderId="13" xfId="0" applyFont="1" applyBorder="1" applyAlignment="1">
      <alignment horizontal="center" vertical="center"/>
    </xf>
    <xf numFmtId="0" fontId="18" fillId="0" borderId="0" xfId="400" applyFont="1" applyBorder="1" applyAlignment="1">
      <alignment vertical="center"/>
    </xf>
    <xf numFmtId="0" fontId="10" fillId="16" borderId="4" xfId="0" applyFont="1" applyFill="1" applyBorder="1" applyAlignment="1">
      <alignment vertical="center"/>
    </xf>
    <xf numFmtId="0" fontId="10" fillId="16" borderId="11" xfId="0" applyFont="1" applyFill="1" applyBorder="1" applyAlignment="1">
      <alignment vertical="center"/>
    </xf>
    <xf numFmtId="10" fontId="1" fillId="0" borderId="0" xfId="38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2" fontId="0" fillId="0" borderId="1" xfId="0" applyNumberFormat="1" applyBorder="1" applyAlignment="1">
      <alignment horizontal="right" vertical="center"/>
    </xf>
    <xf numFmtId="2" fontId="0" fillId="0" borderId="16" xfId="0" applyNumberForma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2" borderId="31" xfId="0" applyFont="1" applyFill="1" applyBorder="1" applyAlignment="1">
      <alignment horizontal="center"/>
    </xf>
    <xf numFmtId="0" fontId="1" fillId="22" borderId="10" xfId="0" applyFont="1" applyFill="1" applyBorder="1" applyAlignment="1">
      <alignment horizontal="center"/>
    </xf>
    <xf numFmtId="0" fontId="1" fillId="17" borderId="10" xfId="0" applyFont="1" applyFill="1" applyBorder="1" applyAlignment="1">
      <alignment horizontal="left"/>
    </xf>
    <xf numFmtId="0" fontId="1" fillId="17" borderId="12" xfId="0" applyFont="1" applyFill="1" applyBorder="1" applyAlignment="1">
      <alignment horizontal="left"/>
    </xf>
    <xf numFmtId="0" fontId="1" fillId="17" borderId="32" xfId="0" applyFont="1" applyFill="1" applyBorder="1" applyAlignment="1">
      <alignment horizontal="left"/>
    </xf>
    <xf numFmtId="0" fontId="1" fillId="17" borderId="9" xfId="0" applyFont="1" applyFill="1" applyBorder="1" applyAlignment="1">
      <alignment horizontal="left"/>
    </xf>
    <xf numFmtId="0" fontId="1" fillId="17" borderId="14" xfId="0" applyFont="1" applyFill="1" applyBorder="1" applyAlignment="1">
      <alignment horizontal="left"/>
    </xf>
    <xf numFmtId="4" fontId="1" fillId="17" borderId="33" xfId="0" applyNumberFormat="1" applyFont="1" applyFill="1" applyBorder="1" applyAlignment="1">
      <alignment horizontal="right" vertical="center"/>
    </xf>
    <xf numFmtId="4" fontId="1" fillId="17" borderId="29" xfId="0" applyNumberFormat="1" applyFont="1" applyFill="1" applyBorder="1" applyAlignment="1">
      <alignment horizontal="right" vertical="center"/>
    </xf>
    <xf numFmtId="4" fontId="1" fillId="17" borderId="34" xfId="0" applyNumberFormat="1" applyFont="1" applyFill="1" applyBorder="1" applyAlignment="1">
      <alignment horizontal="right" vertical="center"/>
    </xf>
    <xf numFmtId="0" fontId="1" fillId="17" borderId="31" xfId="0" applyFont="1" applyFill="1" applyBorder="1" applyAlignment="1">
      <alignment horizontal="center"/>
    </xf>
    <xf numFmtId="0" fontId="1" fillId="17" borderId="10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 vertical="center"/>
    </xf>
    <xf numFmtId="0" fontId="1" fillId="17" borderId="9" xfId="0" applyFont="1" applyFill="1" applyBorder="1" applyAlignment="1">
      <alignment horizontal="center" vertical="center"/>
    </xf>
    <xf numFmtId="0" fontId="1" fillId="17" borderId="14" xfId="0" applyFont="1" applyFill="1" applyBorder="1" applyAlignment="1">
      <alignment horizontal="center" vertical="center"/>
    </xf>
    <xf numFmtId="10" fontId="0" fillId="22" borderId="25" xfId="384" applyNumberFormat="1" applyFont="1" applyFill="1" applyBorder="1" applyAlignment="1">
      <alignment horizontal="center" vertical="center"/>
    </xf>
    <xf numFmtId="10" fontId="0" fillId="22" borderId="34" xfId="384" applyNumberFormat="1" applyFont="1" applyFill="1" applyBorder="1" applyAlignment="1">
      <alignment horizontal="center" vertical="center"/>
    </xf>
    <xf numFmtId="4" fontId="0" fillId="17" borderId="28" xfId="0" applyNumberFormat="1" applyFill="1" applyBorder="1" applyAlignment="1">
      <alignment horizontal="center" wrapText="1"/>
    </xf>
    <xf numFmtId="4" fontId="0" fillId="17" borderId="8" xfId="0" applyNumberFormat="1" applyFill="1" applyBorder="1" applyAlignment="1">
      <alignment horizontal="center" wrapText="1"/>
    </xf>
    <xf numFmtId="4" fontId="0" fillId="17" borderId="43" xfId="0" applyNumberFormat="1" applyFill="1" applyBorder="1" applyAlignment="1">
      <alignment horizontal="center" wrapText="1"/>
    </xf>
    <xf numFmtId="4" fontId="0" fillId="17" borderId="44" xfId="0" applyNumberFormat="1" applyFill="1" applyBorder="1" applyAlignment="1">
      <alignment horizontal="center" wrapText="1"/>
    </xf>
    <xf numFmtId="0" fontId="0" fillId="18" borderId="13" xfId="0" applyFill="1" applyBorder="1" applyAlignment="1">
      <alignment horizontal="left" vertical="center"/>
    </xf>
    <xf numFmtId="0" fontId="0" fillId="18" borderId="0" xfId="0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2" fontId="0" fillId="0" borderId="27" xfId="0" applyNumberFormat="1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4" fontId="0" fillId="0" borderId="27" xfId="0" applyNumberFormat="1" applyBorder="1"/>
    <xf numFmtId="4" fontId="0" fillId="0" borderId="48" xfId="0" applyNumberFormat="1" applyBorder="1"/>
    <xf numFmtId="4" fontId="1" fillId="22" borderId="12" xfId="0" applyNumberFormat="1" applyFont="1" applyFill="1" applyBorder="1"/>
    <xf numFmtId="4" fontId="1" fillId="22" borderId="14" xfId="0" applyNumberFormat="1" applyFont="1" applyFill="1" applyBorder="1"/>
    <xf numFmtId="0" fontId="1" fillId="22" borderId="11" xfId="0" applyFont="1" applyFill="1" applyBorder="1" applyAlignment="1">
      <alignment horizontal="center"/>
    </xf>
    <xf numFmtId="0" fontId="1" fillId="22" borderId="5" xfId="0" applyFont="1" applyFill="1" applyBorder="1" applyAlignment="1">
      <alignment horizontal="center"/>
    </xf>
    <xf numFmtId="0" fontId="1" fillId="17" borderId="10" xfId="0" applyFont="1" applyFill="1" applyBorder="1" applyAlignment="1">
      <alignment horizontal="left" vertical="center"/>
    </xf>
    <xf numFmtId="0" fontId="1" fillId="17" borderId="12" xfId="0" applyFont="1" applyFill="1" applyBorder="1" applyAlignment="1">
      <alignment horizontal="left" vertical="center"/>
    </xf>
    <xf numFmtId="0" fontId="1" fillId="17" borderId="32" xfId="0" applyFont="1" applyFill="1" applyBorder="1" applyAlignment="1">
      <alignment horizontal="left" vertical="center"/>
    </xf>
    <xf numFmtId="0" fontId="1" fillId="22" borderId="45" xfId="0" applyFont="1" applyFill="1" applyBorder="1" applyAlignment="1">
      <alignment horizontal="center"/>
    </xf>
    <xf numFmtId="0" fontId="1" fillId="22" borderId="49" xfId="0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/>
    </xf>
    <xf numFmtId="0" fontId="9" fillId="15" borderId="11" xfId="0" applyFont="1" applyFill="1" applyBorder="1" applyAlignment="1">
      <alignment horizontal="center"/>
    </xf>
    <xf numFmtId="0" fontId="9" fillId="15" borderId="45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9" fillId="15" borderId="61" xfId="0" applyFont="1" applyFill="1" applyBorder="1" applyAlignment="1">
      <alignment horizontal="center" vertical="center"/>
    </xf>
    <xf numFmtId="0" fontId="9" fillId="15" borderId="62" xfId="0" applyFont="1" applyFill="1" applyBorder="1" applyAlignment="1">
      <alignment horizontal="center" vertical="center"/>
    </xf>
    <xf numFmtId="0" fontId="9" fillId="15" borderId="48" xfId="0" applyFont="1" applyFill="1" applyBorder="1" applyAlignment="1">
      <alignment horizontal="center" vertical="center"/>
    </xf>
    <xf numFmtId="0" fontId="19" fillId="27" borderId="13" xfId="0" applyFont="1" applyFill="1" applyBorder="1" applyAlignment="1">
      <alignment horizontal="center" vertical="top" wrapText="1"/>
    </xf>
    <xf numFmtId="0" fontId="19" fillId="27" borderId="0" xfId="0" applyFont="1" applyFill="1" applyBorder="1" applyAlignment="1">
      <alignment horizontal="center" vertical="top" wrapText="1"/>
    </xf>
    <xf numFmtId="0" fontId="19" fillId="27" borderId="18" xfId="0" applyFont="1" applyFill="1" applyBorder="1" applyAlignment="1">
      <alignment horizontal="center" vertical="top" wrapText="1"/>
    </xf>
    <xf numFmtId="49" fontId="19" fillId="27" borderId="13" xfId="0" applyNumberFormat="1" applyFont="1" applyFill="1" applyBorder="1" applyAlignment="1">
      <alignment horizontal="center" vertical="top" wrapText="1"/>
    </xf>
    <xf numFmtId="49" fontId="19" fillId="27" borderId="0" xfId="0" applyNumberFormat="1" applyFont="1" applyFill="1" applyBorder="1" applyAlignment="1">
      <alignment horizontal="center" vertical="top" wrapText="1"/>
    </xf>
    <xf numFmtId="49" fontId="19" fillId="27" borderId="18" xfId="0" applyNumberFormat="1" applyFont="1" applyFill="1" applyBorder="1" applyAlignment="1">
      <alignment horizontal="center" vertical="top" wrapText="1"/>
    </xf>
    <xf numFmtId="2" fontId="0" fillId="0" borderId="17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18" xfId="0" applyNumberFormat="1" applyBorder="1" applyAlignment="1">
      <alignment horizontal="left" vertical="center" wrapText="1"/>
    </xf>
    <xf numFmtId="0" fontId="1" fillId="17" borderId="35" xfId="0" applyFont="1" applyFill="1" applyBorder="1" applyAlignment="1">
      <alignment horizontal="left"/>
    </xf>
    <xf numFmtId="0" fontId="1" fillId="17" borderId="36" xfId="0" applyFont="1" applyFill="1" applyBorder="1" applyAlignment="1">
      <alignment horizontal="left"/>
    </xf>
    <xf numFmtId="0" fontId="1" fillId="17" borderId="37" xfId="0" applyFont="1" applyFill="1" applyBorder="1" applyAlignment="1">
      <alignment horizontal="left"/>
    </xf>
    <xf numFmtId="0" fontId="9" fillId="15" borderId="63" xfId="0" applyFont="1" applyFill="1" applyBorder="1" applyAlignment="1">
      <alignment horizontal="center"/>
    </xf>
    <xf numFmtId="0" fontId="9" fillId="15" borderId="64" xfId="0" applyFont="1" applyFill="1" applyBorder="1" applyAlignment="1">
      <alignment horizontal="center"/>
    </xf>
    <xf numFmtId="0" fontId="9" fillId="15" borderId="65" xfId="0" applyFont="1" applyFill="1" applyBorder="1" applyAlignment="1">
      <alignment horizontal="center"/>
    </xf>
    <xf numFmtId="0" fontId="9" fillId="15" borderId="33" xfId="0" applyFont="1" applyFill="1" applyBorder="1" applyAlignment="1">
      <alignment horizontal="center"/>
    </xf>
    <xf numFmtId="0" fontId="9" fillId="15" borderId="30" xfId="0" applyFont="1" applyFill="1" applyBorder="1" applyAlignment="1">
      <alignment horizontal="center"/>
    </xf>
    <xf numFmtId="0" fontId="9" fillId="15" borderId="41" xfId="0" applyFont="1" applyFill="1" applyBorder="1" applyAlignment="1">
      <alignment horizontal="center"/>
    </xf>
    <xf numFmtId="0" fontId="9" fillId="15" borderId="66" xfId="0" applyFont="1" applyFill="1" applyBorder="1" applyAlignment="1">
      <alignment horizontal="center"/>
    </xf>
    <xf numFmtId="0" fontId="9" fillId="15" borderId="26" xfId="0" applyFont="1" applyFill="1" applyBorder="1" applyAlignment="1">
      <alignment horizontal="center"/>
    </xf>
    <xf numFmtId="2" fontId="0" fillId="0" borderId="38" xfId="0" applyNumberFormat="1" applyBorder="1" applyAlignment="1">
      <alignment horizontal="center" vertical="center"/>
    </xf>
    <xf numFmtId="0" fontId="0" fillId="18" borderId="19" xfId="0" applyFill="1" applyBorder="1" applyAlignment="1">
      <alignment horizontal="left" vertical="center"/>
    </xf>
    <xf numFmtId="0" fontId="0" fillId="18" borderId="20" xfId="0" applyFill="1" applyBorder="1" applyAlignment="1">
      <alignment horizontal="left" vertical="center"/>
    </xf>
    <xf numFmtId="0" fontId="1" fillId="15" borderId="4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3" xfId="0" applyBorder="1"/>
    <xf numFmtId="0" fontId="0" fillId="0" borderId="0" xfId="0" applyBorder="1"/>
    <xf numFmtId="0" fontId="0" fillId="0" borderId="18" xfId="0" applyBorder="1"/>
    <xf numFmtId="0" fontId="1" fillId="0" borderId="1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9" xfId="0" applyFont="1" applyFill="1" applyBorder="1" applyAlignment="1">
      <alignment horizontal="center" vertical="center"/>
    </xf>
    <xf numFmtId="0" fontId="9" fillId="15" borderId="14" xfId="0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/>
    </xf>
    <xf numFmtId="0" fontId="1" fillId="15" borderId="22" xfId="0" applyFont="1" applyFill="1" applyBorder="1" applyAlignment="1">
      <alignment horizontal="center"/>
    </xf>
    <xf numFmtId="0" fontId="1" fillId="15" borderId="2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15" borderId="4" xfId="0" applyFill="1" applyBorder="1" applyAlignment="1">
      <alignment horizontal="center" vertical="center" wrapText="1"/>
    </xf>
    <xf numFmtId="0" fontId="0" fillId="15" borderId="5" xfId="0" applyFill="1" applyBorder="1" applyAlignment="1">
      <alignment horizontal="center" vertical="center" wrapText="1"/>
    </xf>
    <xf numFmtId="0" fontId="0" fillId="15" borderId="15" xfId="0" applyFill="1" applyBorder="1" applyAlignment="1">
      <alignment horizontal="center" vertical="center" wrapText="1"/>
    </xf>
    <xf numFmtId="0" fontId="0" fillId="15" borderId="16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17" borderId="6" xfId="0" applyFont="1" applyFill="1" applyBorder="1" applyAlignment="1">
      <alignment horizontal="left" vertical="center"/>
    </xf>
    <xf numFmtId="0" fontId="0" fillId="17" borderId="17" xfId="0" applyFont="1" applyFill="1" applyBorder="1" applyAlignment="1">
      <alignment horizontal="left" vertical="center"/>
    </xf>
    <xf numFmtId="0" fontId="1" fillId="15" borderId="3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15" borderId="14" xfId="0" applyFont="1" applyFill="1" applyBorder="1" applyAlignment="1">
      <alignment horizontal="center"/>
    </xf>
    <xf numFmtId="0" fontId="5" fillId="19" borderId="4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 vertical="center"/>
    </xf>
    <xf numFmtId="10" fontId="5" fillId="0" borderId="6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left"/>
    </xf>
    <xf numFmtId="10" fontId="3" fillId="0" borderId="17" xfId="0" applyNumberFormat="1" applyFont="1" applyBorder="1" applyAlignment="1">
      <alignment horizontal="left"/>
    </xf>
    <xf numFmtId="0" fontId="18" fillId="0" borderId="0" xfId="398" applyFont="1" applyAlignment="1">
      <alignment horizontal="left"/>
    </xf>
    <xf numFmtId="0" fontId="13" fillId="25" borderId="0" xfId="397" applyFont="1" applyFill="1" applyAlignment="1">
      <alignment horizontal="center"/>
    </xf>
    <xf numFmtId="0" fontId="1" fillId="0" borderId="50" xfId="398" applyFont="1" applyBorder="1" applyAlignment="1">
      <alignment horizontal="center" vertical="center"/>
    </xf>
    <xf numFmtId="0" fontId="1" fillId="0" borderId="54" xfId="398" applyFont="1" applyBorder="1" applyAlignment="1">
      <alignment horizontal="center" vertical="center"/>
    </xf>
    <xf numFmtId="0" fontId="1" fillId="0" borderId="51" xfId="398" applyFont="1" applyBorder="1" applyAlignment="1">
      <alignment horizontal="center" vertical="center" wrapText="1"/>
    </xf>
    <xf numFmtId="0" fontId="1" fillId="0" borderId="55" xfId="398" applyFont="1" applyBorder="1" applyAlignment="1">
      <alignment horizontal="center" vertical="center" wrapText="1"/>
    </xf>
    <xf numFmtId="0" fontId="14" fillId="26" borderId="51" xfId="398" applyFont="1" applyFill="1" applyBorder="1" applyAlignment="1">
      <alignment horizontal="center"/>
    </xf>
    <xf numFmtId="0" fontId="15" fillId="26" borderId="52" xfId="398" applyFont="1" applyFill="1" applyBorder="1" applyAlignment="1">
      <alignment horizontal="center"/>
    </xf>
    <xf numFmtId="0" fontId="15" fillId="26" borderId="53" xfId="398" applyFont="1" applyFill="1" applyBorder="1" applyAlignment="1">
      <alignment horizontal="center"/>
    </xf>
    <xf numFmtId="0" fontId="1" fillId="25" borderId="54" xfId="398" applyFont="1" applyFill="1" applyBorder="1" applyAlignment="1">
      <alignment horizontal="center" vertical="center"/>
    </xf>
    <xf numFmtId="0" fontId="1" fillId="25" borderId="55" xfId="398" applyFont="1" applyFill="1" applyBorder="1" applyAlignment="1">
      <alignment horizontal="center" vertical="center"/>
    </xf>
    <xf numFmtId="0" fontId="1" fillId="25" borderId="56" xfId="398" applyFont="1" applyFill="1" applyBorder="1" applyAlignment="1">
      <alignment horizontal="center" vertical="center"/>
    </xf>
    <xf numFmtId="0" fontId="1" fillId="25" borderId="57" xfId="398" applyFont="1" applyFill="1" applyBorder="1" applyAlignment="1">
      <alignment horizontal="center" vertical="center"/>
    </xf>
    <xf numFmtId="0" fontId="1" fillId="25" borderId="58" xfId="398" applyFont="1" applyFill="1" applyBorder="1" applyAlignment="1">
      <alignment horizontal="center" vertical="center"/>
    </xf>
    <xf numFmtId="0" fontId="15" fillId="0" borderId="50" xfId="398" applyFont="1" applyBorder="1" applyAlignment="1">
      <alignment horizontal="center" vertical="center"/>
    </xf>
    <xf numFmtId="0" fontId="15" fillId="0" borderId="54" xfId="398" applyFont="1" applyBorder="1" applyAlignment="1">
      <alignment horizontal="center" vertical="center"/>
    </xf>
    <xf numFmtId="0" fontId="15" fillId="0" borderId="51" xfId="398" applyFont="1" applyBorder="1" applyAlignment="1">
      <alignment horizontal="center" vertical="center" wrapText="1"/>
    </xf>
    <xf numFmtId="0" fontId="15" fillId="0" borderId="55" xfId="398" applyFont="1" applyBorder="1" applyAlignment="1">
      <alignment horizontal="center" vertical="center" wrapText="1"/>
    </xf>
    <xf numFmtId="0" fontId="14" fillId="26" borderId="51" xfId="398" applyFont="1" applyFill="1" applyBorder="1" applyAlignment="1">
      <alignment horizontal="center" vertical="center"/>
    </xf>
    <xf numFmtId="0" fontId="15" fillId="26" borderId="51" xfId="398" applyFont="1" applyFill="1" applyBorder="1" applyAlignment="1">
      <alignment horizontal="center" vertical="center"/>
    </xf>
    <xf numFmtId="0" fontId="15" fillId="26" borderId="60" xfId="398" applyFont="1" applyFill="1" applyBorder="1" applyAlignment="1">
      <alignment horizontal="center" vertical="center"/>
    </xf>
    <xf numFmtId="0" fontId="15" fillId="25" borderId="54" xfId="398" applyFont="1" applyFill="1" applyBorder="1" applyAlignment="1">
      <alignment horizontal="center" vertical="center"/>
    </xf>
    <xf numFmtId="0" fontId="15" fillId="25" borderId="55" xfId="398" applyFont="1" applyFill="1" applyBorder="1" applyAlignment="1">
      <alignment horizontal="center" vertical="center"/>
    </xf>
    <xf numFmtId="0" fontId="15" fillId="25" borderId="56" xfId="398" applyFont="1" applyFill="1" applyBorder="1" applyAlignment="1">
      <alignment horizontal="center" vertical="center"/>
    </xf>
    <xf numFmtId="0" fontId="15" fillId="25" borderId="57" xfId="398" applyFont="1" applyFill="1" applyBorder="1" applyAlignment="1">
      <alignment horizontal="center" vertical="center"/>
    </xf>
    <xf numFmtId="0" fontId="15" fillId="25" borderId="58" xfId="398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/>
    </xf>
    <xf numFmtId="0" fontId="0" fillId="21" borderId="1" xfId="0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39" xfId="0" applyFont="1" applyFill="1" applyBorder="1" applyAlignment="1">
      <alignment horizontal="center" vertical="center" wrapText="1"/>
    </xf>
    <xf numFmtId="0" fontId="5" fillId="21" borderId="40" xfId="0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</cellXfs>
  <cellStyles count="401">
    <cellStyle name="20% - Ênfase1 2" xfId="4"/>
    <cellStyle name="20% - Ênfase2 2" xfId="5"/>
    <cellStyle name="20% - Ênfase3 2" xfId="6"/>
    <cellStyle name="20% - Ênfase4 2" xfId="7"/>
    <cellStyle name="20% - Ênfase5 2" xfId="8"/>
    <cellStyle name="20% - Ênfase6 2" xfId="9"/>
    <cellStyle name="40% - Ênfase1 2" xfId="10"/>
    <cellStyle name="40% - Ênfase2 2" xfId="11"/>
    <cellStyle name="40% - Ênfase3 2" xfId="12"/>
    <cellStyle name="40% - Ênfase4 2" xfId="13"/>
    <cellStyle name="40% - Ênfase5 2" xfId="14"/>
    <cellStyle name="40% - Ênfase6 2" xfId="15"/>
    <cellStyle name="Comma 2" xfId="16"/>
    <cellStyle name="Hiperlink" xfId="385" builtinId="8" hidden="1"/>
    <cellStyle name="Hiperlink" xfId="387" builtinId="8" hidden="1"/>
    <cellStyle name="Hiperlink" xfId="389" builtinId="8" hidden="1"/>
    <cellStyle name="Hiperlink" xfId="391" builtinId="8" hidden="1"/>
    <cellStyle name="Hiperlink" xfId="393" builtinId="8" hidden="1"/>
    <cellStyle name="Hiperlink" xfId="395" builtinId="8" hidden="1"/>
    <cellStyle name="Hiperlink Visitado" xfId="386" builtinId="9" hidden="1"/>
    <cellStyle name="Hiperlink Visitado" xfId="388" builtinId="9" hidden="1"/>
    <cellStyle name="Hiperlink Visitado" xfId="390" builtinId="9" hidden="1"/>
    <cellStyle name="Hiperlink Visitado" xfId="392" builtinId="9" hidden="1"/>
    <cellStyle name="Hiperlink Visitado" xfId="394" builtinId="9" hidden="1"/>
    <cellStyle name="Hiperlink Visitado" xfId="396" builtinId="9" hidden="1"/>
    <cellStyle name="Moeda 2" xfId="17"/>
    <cellStyle name="Moeda 2 2" xfId="18"/>
    <cellStyle name="Moeda 2 3" xfId="19"/>
    <cellStyle name="Moeda 3" xfId="20"/>
    <cellStyle name="Normal" xfId="0" builtinId="0"/>
    <cellStyle name="Normal 10 10" xfId="21"/>
    <cellStyle name="Normal 10 11" xfId="22"/>
    <cellStyle name="Normal 10 12" xfId="23"/>
    <cellStyle name="Normal 10 13" xfId="24"/>
    <cellStyle name="Normal 10 14" xfId="25"/>
    <cellStyle name="Normal 10 15" xfId="26"/>
    <cellStyle name="Normal 10 16" xfId="27"/>
    <cellStyle name="Normal 10 17" xfId="28"/>
    <cellStyle name="Normal 10 18" xfId="29"/>
    <cellStyle name="Normal 10 19" xfId="30"/>
    <cellStyle name="Normal 10 2" xfId="31"/>
    <cellStyle name="Normal 10 20" xfId="32"/>
    <cellStyle name="Normal 10 21" xfId="33"/>
    <cellStyle name="Normal 10 22" xfId="34"/>
    <cellStyle name="Normal 10 23" xfId="35"/>
    <cellStyle name="Normal 10 24" xfId="36"/>
    <cellStyle name="Normal 10 25" xfId="37"/>
    <cellStyle name="Normal 10 26" xfId="38"/>
    <cellStyle name="Normal 10 27" xfId="39"/>
    <cellStyle name="Normal 10 28" xfId="40"/>
    <cellStyle name="Normal 10 29" xfId="41"/>
    <cellStyle name="Normal 10 3" xfId="42"/>
    <cellStyle name="Normal 10 30" xfId="43"/>
    <cellStyle name="Normal 10 31" xfId="44"/>
    <cellStyle name="Normal 10 32" xfId="45"/>
    <cellStyle name="Normal 10 33" xfId="46"/>
    <cellStyle name="Normal 10 34" xfId="47"/>
    <cellStyle name="Normal 10 35" xfId="48"/>
    <cellStyle name="Normal 10 36" xfId="49"/>
    <cellStyle name="Normal 10 37" xfId="50"/>
    <cellStyle name="Normal 10 38" xfId="51"/>
    <cellStyle name="Normal 10 39" xfId="52"/>
    <cellStyle name="Normal 10 4" xfId="53"/>
    <cellStyle name="Normal 10 5" xfId="54"/>
    <cellStyle name="Normal 10 6" xfId="55"/>
    <cellStyle name="Normal 10 7" xfId="56"/>
    <cellStyle name="Normal 10 8" xfId="57"/>
    <cellStyle name="Normal 10 9" xfId="58"/>
    <cellStyle name="Normal 11 10" xfId="59"/>
    <cellStyle name="Normal 11 11" xfId="60"/>
    <cellStyle name="Normal 11 12" xfId="61"/>
    <cellStyle name="Normal 11 13" xfId="62"/>
    <cellStyle name="Normal 11 14" xfId="63"/>
    <cellStyle name="Normal 11 15" xfId="64"/>
    <cellStyle name="Normal 11 16" xfId="65"/>
    <cellStyle name="Normal 11 17" xfId="66"/>
    <cellStyle name="Normal 11 18" xfId="67"/>
    <cellStyle name="Normal 11 19" xfId="68"/>
    <cellStyle name="Normal 11 2" xfId="69"/>
    <cellStyle name="Normal 11 20" xfId="70"/>
    <cellStyle name="Normal 11 21" xfId="71"/>
    <cellStyle name="Normal 11 22" xfId="72"/>
    <cellStyle name="Normal 11 23" xfId="73"/>
    <cellStyle name="Normal 11 24" xfId="74"/>
    <cellStyle name="Normal 11 25" xfId="75"/>
    <cellStyle name="Normal 11 26" xfId="76"/>
    <cellStyle name="Normal 11 27" xfId="77"/>
    <cellStyle name="Normal 11 28" xfId="78"/>
    <cellStyle name="Normal 11 29" xfId="79"/>
    <cellStyle name="Normal 11 3" xfId="80"/>
    <cellStyle name="Normal 11 30" xfId="81"/>
    <cellStyle name="Normal 11 31" xfId="82"/>
    <cellStyle name="Normal 11 32" xfId="83"/>
    <cellStyle name="Normal 11 33" xfId="84"/>
    <cellStyle name="Normal 11 34" xfId="85"/>
    <cellStyle name="Normal 11 35" xfId="86"/>
    <cellStyle name="Normal 11 36" xfId="87"/>
    <cellStyle name="Normal 11 37" xfId="88"/>
    <cellStyle name="Normal 11 38" xfId="89"/>
    <cellStyle name="Normal 11 39" xfId="90"/>
    <cellStyle name="Normal 11 4" xfId="91"/>
    <cellStyle name="Normal 11 5" xfId="92"/>
    <cellStyle name="Normal 11 6" xfId="93"/>
    <cellStyle name="Normal 11 7" xfId="94"/>
    <cellStyle name="Normal 11 8" xfId="95"/>
    <cellStyle name="Normal 11 9" xfId="96"/>
    <cellStyle name="Normal 15" xfId="97"/>
    <cellStyle name="Normal 16" xfId="98"/>
    <cellStyle name="Normal 17" xfId="99"/>
    <cellStyle name="Normal 2" xfId="1"/>
    <cellStyle name="Normal 2 2" xfId="100"/>
    <cellStyle name="Normal 2 3" xfId="101"/>
    <cellStyle name="Normal 2 4" xfId="102"/>
    <cellStyle name="Normal 2 5" xfId="397"/>
    <cellStyle name="Normal 28" xfId="2"/>
    <cellStyle name="Normal 3" xfId="103"/>
    <cellStyle name="Normal 3 10" xfId="104"/>
    <cellStyle name="Normal 3 11" xfId="105"/>
    <cellStyle name="Normal 3 12" xfId="106"/>
    <cellStyle name="Normal 3 13" xfId="107"/>
    <cellStyle name="Normal 3 14" xfId="108"/>
    <cellStyle name="Normal 3 15" xfId="109"/>
    <cellStyle name="Normal 3 16" xfId="110"/>
    <cellStyle name="Normal 3 17" xfId="111"/>
    <cellStyle name="Normal 3 18" xfId="112"/>
    <cellStyle name="Normal 3 19" xfId="113"/>
    <cellStyle name="Normal 3 2" xfId="114"/>
    <cellStyle name="Normal 3 2 2" xfId="398"/>
    <cellStyle name="Normal 3 20" xfId="115"/>
    <cellStyle name="Normal 3 21" xfId="116"/>
    <cellStyle name="Normal 3 22" xfId="117"/>
    <cellStyle name="Normal 3 23" xfId="118"/>
    <cellStyle name="Normal 3 24" xfId="119"/>
    <cellStyle name="Normal 3 25" xfId="120"/>
    <cellStyle name="Normal 3 26" xfId="121"/>
    <cellStyle name="Normal 3 27" xfId="122"/>
    <cellStyle name="Normal 3 28" xfId="123"/>
    <cellStyle name="Normal 3 29" xfId="124"/>
    <cellStyle name="Normal 3 3" xfId="125"/>
    <cellStyle name="Normal 3 30" xfId="126"/>
    <cellStyle name="Normal 3 31" xfId="127"/>
    <cellStyle name="Normal 3 32" xfId="128"/>
    <cellStyle name="Normal 3 33" xfId="129"/>
    <cellStyle name="Normal 3 34" xfId="130"/>
    <cellStyle name="Normal 3 35" xfId="131"/>
    <cellStyle name="Normal 3 36" xfId="132"/>
    <cellStyle name="Normal 3 37" xfId="133"/>
    <cellStyle name="Normal 3 38" xfId="134"/>
    <cellStyle name="Normal 3 39" xfId="135"/>
    <cellStyle name="Normal 3 4" xfId="136"/>
    <cellStyle name="Normal 3 40" xfId="137"/>
    <cellStyle name="Normal 3 5" xfId="138"/>
    <cellStyle name="Normal 3 6" xfId="139"/>
    <cellStyle name="Normal 3 7" xfId="140"/>
    <cellStyle name="Normal 3 8" xfId="141"/>
    <cellStyle name="Normal 3 9" xfId="142"/>
    <cellStyle name="Normal 4" xfId="143"/>
    <cellStyle name="Normal 4 10" xfId="144"/>
    <cellStyle name="Normal 4 11" xfId="145"/>
    <cellStyle name="Normal 4 12" xfId="146"/>
    <cellStyle name="Normal 4 13" xfId="147"/>
    <cellStyle name="Normal 4 14" xfId="148"/>
    <cellStyle name="Normal 4 15" xfId="149"/>
    <cellStyle name="Normal 4 16" xfId="150"/>
    <cellStyle name="Normal 4 17" xfId="151"/>
    <cellStyle name="Normal 4 18" xfId="152"/>
    <cellStyle name="Normal 4 19" xfId="153"/>
    <cellStyle name="Normal 4 2" xfId="154"/>
    <cellStyle name="Normal 4 20" xfId="155"/>
    <cellStyle name="Normal 4 21" xfId="156"/>
    <cellStyle name="Normal 4 22" xfId="157"/>
    <cellStyle name="Normal 4 23" xfId="158"/>
    <cellStyle name="Normal 4 24" xfId="159"/>
    <cellStyle name="Normal 4 25" xfId="160"/>
    <cellStyle name="Normal 4 26" xfId="161"/>
    <cellStyle name="Normal 4 27" xfId="162"/>
    <cellStyle name="Normal 4 28" xfId="163"/>
    <cellStyle name="Normal 4 29" xfId="164"/>
    <cellStyle name="Normal 4 3" xfId="165"/>
    <cellStyle name="Normal 4 30" xfId="166"/>
    <cellStyle name="Normal 4 31" xfId="167"/>
    <cellStyle name="Normal 4 32" xfId="168"/>
    <cellStyle name="Normal 4 33" xfId="169"/>
    <cellStyle name="Normal 4 34" xfId="170"/>
    <cellStyle name="Normal 4 35" xfId="171"/>
    <cellStyle name="Normal 4 36" xfId="172"/>
    <cellStyle name="Normal 4 37" xfId="173"/>
    <cellStyle name="Normal 4 38" xfId="174"/>
    <cellStyle name="Normal 4 39" xfId="175"/>
    <cellStyle name="Normal 4 4" xfId="176"/>
    <cellStyle name="Normal 4 5" xfId="177"/>
    <cellStyle name="Normal 4 6" xfId="178"/>
    <cellStyle name="Normal 4 7" xfId="179"/>
    <cellStyle name="Normal 4 8" xfId="180"/>
    <cellStyle name="Normal 4 9" xfId="181"/>
    <cellStyle name="Normal 5" xfId="182"/>
    <cellStyle name="Normal 5 10" xfId="183"/>
    <cellStyle name="Normal 5 11" xfId="184"/>
    <cellStyle name="Normal 5 12" xfId="185"/>
    <cellStyle name="Normal 5 13" xfId="186"/>
    <cellStyle name="Normal 5 14" xfId="187"/>
    <cellStyle name="Normal 5 15" xfId="188"/>
    <cellStyle name="Normal 5 16" xfId="189"/>
    <cellStyle name="Normal 5 17" xfId="190"/>
    <cellStyle name="Normal 5 18" xfId="191"/>
    <cellStyle name="Normal 5 19" xfId="192"/>
    <cellStyle name="Normal 5 2" xfId="193"/>
    <cellStyle name="Normal 5 20" xfId="194"/>
    <cellStyle name="Normal 5 21" xfId="195"/>
    <cellStyle name="Normal 5 22" xfId="196"/>
    <cellStyle name="Normal 5 23" xfId="197"/>
    <cellStyle name="Normal 5 24" xfId="198"/>
    <cellStyle name="Normal 5 25" xfId="199"/>
    <cellStyle name="Normal 5 26" xfId="200"/>
    <cellStyle name="Normal 5 27" xfId="201"/>
    <cellStyle name="Normal 5 28" xfId="202"/>
    <cellStyle name="Normal 5 29" xfId="203"/>
    <cellStyle name="Normal 5 3" xfId="204"/>
    <cellStyle name="Normal 5 30" xfId="205"/>
    <cellStyle name="Normal 5 31" xfId="206"/>
    <cellStyle name="Normal 5 32" xfId="207"/>
    <cellStyle name="Normal 5 33" xfId="208"/>
    <cellStyle name="Normal 5 34" xfId="209"/>
    <cellStyle name="Normal 5 35" xfId="210"/>
    <cellStyle name="Normal 5 36" xfId="211"/>
    <cellStyle name="Normal 5 37" xfId="212"/>
    <cellStyle name="Normal 5 38" xfId="213"/>
    <cellStyle name="Normal 5 39" xfId="214"/>
    <cellStyle name="Normal 5 4" xfId="215"/>
    <cellStyle name="Normal 5 40" xfId="216"/>
    <cellStyle name="Normal 5 5" xfId="217"/>
    <cellStyle name="Normal 5 6" xfId="218"/>
    <cellStyle name="Normal 5 7" xfId="219"/>
    <cellStyle name="Normal 5 8" xfId="220"/>
    <cellStyle name="Normal 5 9" xfId="221"/>
    <cellStyle name="Normal 50" xfId="222"/>
    <cellStyle name="Normal 6 10" xfId="223"/>
    <cellStyle name="Normal 6 11" xfId="224"/>
    <cellStyle name="Normal 6 12" xfId="225"/>
    <cellStyle name="Normal 6 13" xfId="226"/>
    <cellStyle name="Normal 6 14" xfId="227"/>
    <cellStyle name="Normal 6 15" xfId="228"/>
    <cellStyle name="Normal 6 16" xfId="229"/>
    <cellStyle name="Normal 6 17" xfId="230"/>
    <cellStyle name="Normal 6 18" xfId="231"/>
    <cellStyle name="Normal 6 19" xfId="232"/>
    <cellStyle name="Normal 6 2" xfId="233"/>
    <cellStyle name="Normal 6 20" xfId="234"/>
    <cellStyle name="Normal 6 21" xfId="235"/>
    <cellStyle name="Normal 6 22" xfId="236"/>
    <cellStyle name="Normal 6 23" xfId="237"/>
    <cellStyle name="Normal 6 24" xfId="238"/>
    <cellStyle name="Normal 6 25" xfId="239"/>
    <cellStyle name="Normal 6 26" xfId="240"/>
    <cellStyle name="Normal 6 27" xfId="241"/>
    <cellStyle name="Normal 6 28" xfId="242"/>
    <cellStyle name="Normal 6 29" xfId="243"/>
    <cellStyle name="Normal 6 3" xfId="244"/>
    <cellStyle name="Normal 6 30" xfId="245"/>
    <cellStyle name="Normal 6 31" xfId="246"/>
    <cellStyle name="Normal 6 32" xfId="247"/>
    <cellStyle name="Normal 6 33" xfId="248"/>
    <cellStyle name="Normal 6 34" xfId="249"/>
    <cellStyle name="Normal 6 35" xfId="250"/>
    <cellStyle name="Normal 6 36" xfId="251"/>
    <cellStyle name="Normal 6 37" xfId="252"/>
    <cellStyle name="Normal 6 38" xfId="253"/>
    <cellStyle name="Normal 6 39" xfId="254"/>
    <cellStyle name="Normal 6 4" xfId="255"/>
    <cellStyle name="Normal 6 5" xfId="256"/>
    <cellStyle name="Normal 6 6" xfId="257"/>
    <cellStyle name="Normal 6 7" xfId="258"/>
    <cellStyle name="Normal 6 8" xfId="259"/>
    <cellStyle name="Normal 6 9" xfId="260"/>
    <cellStyle name="Normal 61" xfId="400"/>
    <cellStyle name="Normal 7" xfId="261"/>
    <cellStyle name="Normal 7 10" xfId="262"/>
    <cellStyle name="Normal 7 11" xfId="263"/>
    <cellStyle name="Normal 7 12" xfId="264"/>
    <cellStyle name="Normal 7 13" xfId="265"/>
    <cellStyle name="Normal 7 14" xfId="266"/>
    <cellStyle name="Normal 7 15" xfId="267"/>
    <cellStyle name="Normal 7 16" xfId="268"/>
    <cellStyle name="Normal 7 17" xfId="269"/>
    <cellStyle name="Normal 7 18" xfId="270"/>
    <cellStyle name="Normal 7 19" xfId="271"/>
    <cellStyle name="Normal 7 2" xfId="272"/>
    <cellStyle name="Normal 7 20" xfId="273"/>
    <cellStyle name="Normal 7 21" xfId="274"/>
    <cellStyle name="Normal 7 22" xfId="275"/>
    <cellStyle name="Normal 7 23" xfId="276"/>
    <cellStyle name="Normal 7 24" xfId="277"/>
    <cellStyle name="Normal 7 25" xfId="278"/>
    <cellStyle name="Normal 7 26" xfId="279"/>
    <cellStyle name="Normal 7 27" xfId="280"/>
    <cellStyle name="Normal 7 28" xfId="281"/>
    <cellStyle name="Normal 7 29" xfId="282"/>
    <cellStyle name="Normal 7 3" xfId="283"/>
    <cellStyle name="Normal 7 30" xfId="284"/>
    <cellStyle name="Normal 7 31" xfId="285"/>
    <cellStyle name="Normal 7 32" xfId="286"/>
    <cellStyle name="Normal 7 33" xfId="287"/>
    <cellStyle name="Normal 7 34" xfId="288"/>
    <cellStyle name="Normal 7 35" xfId="289"/>
    <cellStyle name="Normal 7 36" xfId="290"/>
    <cellStyle name="Normal 7 37" xfId="291"/>
    <cellStyle name="Normal 7 38" xfId="292"/>
    <cellStyle name="Normal 7 39" xfId="293"/>
    <cellStyle name="Normal 7 4" xfId="294"/>
    <cellStyle name="Normal 7 5" xfId="295"/>
    <cellStyle name="Normal 7 6" xfId="296"/>
    <cellStyle name="Normal 7 7" xfId="297"/>
    <cellStyle name="Normal 7 8" xfId="298"/>
    <cellStyle name="Normal 7 9" xfId="299"/>
    <cellStyle name="Normal 8 10" xfId="300"/>
    <cellStyle name="Normal 8 11" xfId="301"/>
    <cellStyle name="Normal 8 12" xfId="302"/>
    <cellStyle name="Normal 8 13" xfId="303"/>
    <cellStyle name="Normal 8 14" xfId="304"/>
    <cellStyle name="Normal 8 15" xfId="305"/>
    <cellStyle name="Normal 8 16" xfId="306"/>
    <cellStyle name="Normal 8 17" xfId="307"/>
    <cellStyle name="Normal 8 18" xfId="308"/>
    <cellStyle name="Normal 8 19" xfId="309"/>
    <cellStyle name="Normal 8 2" xfId="310"/>
    <cellStyle name="Normal 8 20" xfId="311"/>
    <cellStyle name="Normal 8 21" xfId="312"/>
    <cellStyle name="Normal 8 22" xfId="313"/>
    <cellStyle name="Normal 8 23" xfId="314"/>
    <cellStyle name="Normal 8 24" xfId="315"/>
    <cellStyle name="Normal 8 25" xfId="316"/>
    <cellStyle name="Normal 8 26" xfId="317"/>
    <cellStyle name="Normal 8 27" xfId="318"/>
    <cellStyle name="Normal 8 28" xfId="319"/>
    <cellStyle name="Normal 8 29" xfId="320"/>
    <cellStyle name="Normal 8 3" xfId="321"/>
    <cellStyle name="Normal 8 30" xfId="322"/>
    <cellStyle name="Normal 8 31" xfId="323"/>
    <cellStyle name="Normal 8 32" xfId="324"/>
    <cellStyle name="Normal 8 33" xfId="325"/>
    <cellStyle name="Normal 8 34" xfId="326"/>
    <cellStyle name="Normal 8 35" xfId="327"/>
    <cellStyle name="Normal 8 36" xfId="328"/>
    <cellStyle name="Normal 8 37" xfId="329"/>
    <cellStyle name="Normal 8 38" xfId="330"/>
    <cellStyle name="Normal 8 39" xfId="331"/>
    <cellStyle name="Normal 8 4" xfId="332"/>
    <cellStyle name="Normal 8 5" xfId="333"/>
    <cellStyle name="Normal 8 6" xfId="334"/>
    <cellStyle name="Normal 8 7" xfId="335"/>
    <cellStyle name="Normal 8 8" xfId="336"/>
    <cellStyle name="Normal 8 9" xfId="337"/>
    <cellStyle name="Normal 9 10" xfId="338"/>
    <cellStyle name="Normal 9 11" xfId="339"/>
    <cellStyle name="Normal 9 12" xfId="340"/>
    <cellStyle name="Normal 9 13" xfId="341"/>
    <cellStyle name="Normal 9 14" xfId="342"/>
    <cellStyle name="Normal 9 15" xfId="343"/>
    <cellStyle name="Normal 9 16" xfId="344"/>
    <cellStyle name="Normal 9 17" xfId="345"/>
    <cellStyle name="Normal 9 18" xfId="346"/>
    <cellStyle name="Normal 9 19" xfId="347"/>
    <cellStyle name="Normal 9 2" xfId="3"/>
    <cellStyle name="Normal 9 20" xfId="348"/>
    <cellStyle name="Normal 9 21" xfId="349"/>
    <cellStyle name="Normal 9 22" xfId="350"/>
    <cellStyle name="Normal 9 23" xfId="351"/>
    <cellStyle name="Normal 9 24" xfId="352"/>
    <cellStyle name="Normal 9 25" xfId="353"/>
    <cellStyle name="Normal 9 26" xfId="354"/>
    <cellStyle name="Normal 9 27" xfId="355"/>
    <cellStyle name="Normal 9 28" xfId="356"/>
    <cellStyle name="Normal 9 29" xfId="357"/>
    <cellStyle name="Normal 9 3" xfId="358"/>
    <cellStyle name="Normal 9 30" xfId="359"/>
    <cellStyle name="Normal 9 31" xfId="360"/>
    <cellStyle name="Normal 9 32" xfId="361"/>
    <cellStyle name="Normal 9 33" xfId="362"/>
    <cellStyle name="Normal 9 34" xfId="363"/>
    <cellStyle name="Normal 9 35" xfId="364"/>
    <cellStyle name="Normal 9 36" xfId="365"/>
    <cellStyle name="Normal 9 37" xfId="366"/>
    <cellStyle name="Normal 9 38" xfId="367"/>
    <cellStyle name="Normal 9 39" xfId="368"/>
    <cellStyle name="Normal 9 4" xfId="369"/>
    <cellStyle name="Normal 9 5" xfId="370"/>
    <cellStyle name="Normal 9 6" xfId="371"/>
    <cellStyle name="Normal 9 7" xfId="372"/>
    <cellStyle name="Normal 9 8" xfId="373"/>
    <cellStyle name="Normal 9 9" xfId="374"/>
    <cellStyle name="Nota 2" xfId="375"/>
    <cellStyle name="Porcentagem" xfId="384" builtinId="5"/>
    <cellStyle name="Porcentagem 2" xfId="376"/>
    <cellStyle name="Porcentagem 2 2" xfId="377"/>
    <cellStyle name="Porcentagem 2 2 2" xfId="399"/>
    <cellStyle name="Separador de milhares 2" xfId="378"/>
    <cellStyle name="Separador de milhares 2 2" xfId="379"/>
    <cellStyle name="Separador de milhares 2 3" xfId="380"/>
    <cellStyle name="Separador de milhares 3" xfId="381"/>
    <cellStyle name="Separador de milhares 4" xfId="382"/>
    <cellStyle name="Vírgula 2" xfId="3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442478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0"/>
          <a:ext cx="442478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499628</xdr:colOff>
      <xdr:row>1</xdr:row>
      <xdr:rowOff>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533400"/>
          <a:ext cx="442478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o/Downloads/10039/ca_arqs/eletrica/e0104500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-m11\publico\WINDOWS\TEMP\B5348E-LM001_R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u-a\01-md-2005\EQUIP\MAQUINAS\I0201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ia/Receita%20Federal%20-%20RJ/Preg&#227;o%203-2013%20-%20Ag.%20Modelo%20B%20Pirai%20e%20Resende/EDITAL%201-2013-%20ADAPTACAO%20PROJETO%20BASICO%20-%20AGENCIA%20MODELO/ANEXO%20V%20-%20PLANILHA%20DE%20OR&#199;AMENTO%20E%20CRONOGRA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&#199;AMEN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JUSTI&#199;A%20FEDERAL/Predio%20Sede%20%20Vitoria%20ES%20-%202009/Justi&#231;a%20Federal%201&#170;%20Instancia/PLANILHA%20OR&#199;AMENTARIA/Or&#231;amento/JFES_Planilha_Orc_Rev02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ERGÊNCIA"/>
      <sheetName val="CAPA"/>
      <sheetName val="Controle"/>
      <sheetName val="LOJAS"/>
      <sheetName val="CONDOMINOS"/>
      <sheetName val="QUADROS DE DISTRIBUIÇÃO"/>
      <sheetName val="BARRAMENTO BLINDADO"/>
      <sheetName val="TRANSFORMADORES"/>
      <sheetName val="GERAL ORIGINAL"/>
      <sheetName val="GERAL POR ITENS"/>
      <sheetName val="MOTORES"/>
      <sheetName val="ANTIGO COND"/>
      <sheetName val="ANTIGO GERAL"/>
      <sheetName val="H_MOT"/>
      <sheetName val="C_MOT"/>
    </sheetNames>
    <sheetDataSet>
      <sheetData sheetId="0" refreshError="1">
        <row r="2">
          <cell r="A2" t="str">
            <v>TABELA DE CARGAS – POR TRANSFORMADOR/PBT EM EMERGÊNCIA</v>
          </cell>
        </row>
        <row r="4">
          <cell r="A4" t="str">
            <v>TRANSFORMADOR 1.1 – PBT-1.1 EM EMERGÊNCIA</v>
          </cell>
        </row>
        <row r="6">
          <cell r="A6" t="str">
            <v>FINALIDADE</v>
          </cell>
          <cell r="B6" t="str">
            <v>POT. UNIT. (kW)</v>
          </cell>
          <cell r="C6" t="str">
            <v>POT. UNIT. (CV)</v>
          </cell>
          <cell r="D6" t="str">
            <v>T I P O</v>
          </cell>
          <cell r="E6" t="str">
            <v>POT-M (KW)</v>
          </cell>
          <cell r="F6" t="str">
            <v>FP- M</v>
          </cell>
          <cell r="G6" t="str">
            <v>QTDE.</v>
          </cell>
          <cell r="H6" t="str">
            <v>PÓLOS</v>
          </cell>
          <cell r="I6" t="str">
            <v>F.D.</v>
          </cell>
          <cell r="J6" t="str">
            <v>F.P.</v>
          </cell>
          <cell r="K6" t="str">
            <v>POT. INSTALADA (kW)</v>
          </cell>
          <cell r="L6" t="str">
            <v>POT. INSTALADA (kVA)</v>
          </cell>
          <cell r="M6" t="str">
            <v>POT. DEMANDADA (kW)</v>
          </cell>
          <cell r="N6" t="str">
            <v>POT. DEMANDADA (kVA)</v>
          </cell>
        </row>
        <row r="7">
          <cell r="A7" t="str">
            <v>BARRAMENTO BLINDADO BB1.1/1.3 – ILUMINAÇÃO HALL</v>
          </cell>
          <cell r="B7">
            <v>123.78</v>
          </cell>
          <cell r="E7" t="e">
            <v>#N/A</v>
          </cell>
          <cell r="F7" t="e">
            <v>#N/A</v>
          </cell>
          <cell r="G7">
            <v>1</v>
          </cell>
          <cell r="I7">
            <v>0.71596423332687886</v>
          </cell>
          <cell r="J7">
            <v>0.97999999999999976</v>
          </cell>
          <cell r="K7">
            <v>123.78</v>
          </cell>
          <cell r="L7">
            <v>126.30612244897962</v>
          </cell>
          <cell r="M7">
            <v>88.622052801201065</v>
          </cell>
          <cell r="N7">
            <v>90.430666123674584</v>
          </cell>
        </row>
        <row r="8">
          <cell r="A8" t="str">
            <v>QD-B1-3S</v>
          </cell>
          <cell r="B8">
            <v>140.32509426511928</v>
          </cell>
          <cell r="E8" t="e">
            <v>#N/A</v>
          </cell>
          <cell r="F8" t="e">
            <v>#N/A</v>
          </cell>
          <cell r="G8">
            <v>1</v>
          </cell>
          <cell r="I8">
            <v>1</v>
          </cell>
          <cell r="J8">
            <v>0.77296462798671983</v>
          </cell>
          <cell r="K8">
            <v>140.32509426511928</v>
          </cell>
          <cell r="L8">
            <v>181.54141752982022</v>
          </cell>
          <cell r="M8">
            <v>140.32509426511928</v>
          </cell>
          <cell r="N8">
            <v>181.54141752982022</v>
          </cell>
        </row>
        <row r="9">
          <cell r="A9" t="str">
            <v>NO BREAK</v>
          </cell>
          <cell r="B9">
            <v>30</v>
          </cell>
          <cell r="G9">
            <v>2</v>
          </cell>
          <cell r="I9">
            <v>0.5</v>
          </cell>
          <cell r="J9">
            <v>1</v>
          </cell>
          <cell r="K9">
            <v>60</v>
          </cell>
          <cell r="L9">
            <v>60</v>
          </cell>
          <cell r="M9">
            <v>30</v>
          </cell>
          <cell r="N9">
            <v>30</v>
          </cell>
        </row>
        <row r="10">
          <cell r="A10" t="str">
            <v>TOTAL</v>
          </cell>
          <cell r="I10">
            <v>0.79896043489677604</v>
          </cell>
          <cell r="J10">
            <v>0.85752015197356957</v>
          </cell>
          <cell r="K10">
            <v>324.10509426511931</v>
          </cell>
          <cell r="L10">
            <v>367.84753997879983</v>
          </cell>
          <cell r="M10">
            <v>258.94714706632033</v>
          </cell>
          <cell r="N10">
            <v>301.97208365349479</v>
          </cell>
        </row>
        <row r="12">
          <cell r="A12" t="str">
            <v>RESUMO GERAL:</v>
          </cell>
          <cell r="B12" t="str">
            <v>kW</v>
          </cell>
          <cell r="C12" t="str">
            <v>kVA</v>
          </cell>
        </row>
        <row r="13">
          <cell r="A13" t="str">
            <v>DEMANDAS</v>
          </cell>
          <cell r="B13">
            <v>258.94714706632033</v>
          </cell>
          <cell r="C13">
            <v>301.97208365349479</v>
          </cell>
        </row>
        <row r="14">
          <cell r="A14" t="str">
            <v>RESERVA     (%)</v>
          </cell>
          <cell r="B14">
            <v>0.2</v>
          </cell>
        </row>
        <row r="15">
          <cell r="A15" t="str">
            <v>FATOR DE SIMULTANEIDADE</v>
          </cell>
          <cell r="B15">
            <v>1</v>
          </cell>
        </row>
        <row r="17">
          <cell r="A17" t="str">
            <v xml:space="preserve">DEMANDA FINAL </v>
          </cell>
          <cell r="B17">
            <v>310.73657647958436</v>
          </cell>
          <cell r="C17">
            <v>362.36650038419373</v>
          </cell>
        </row>
        <row r="19">
          <cell r="A19" t="str">
            <v>TENSÃO (V)</v>
          </cell>
          <cell r="B19">
            <v>380</v>
          </cell>
          <cell r="C19" t="str">
            <v>V</v>
          </cell>
        </row>
        <row r="20">
          <cell r="A20" t="str">
            <v>CORRENTE (A)</v>
          </cell>
          <cell r="B20">
            <v>550.55893826872864</v>
          </cell>
          <cell r="C20" t="str">
            <v>A</v>
          </cell>
        </row>
        <row r="21">
          <cell r="A21" t="str">
            <v>DISJUNTOR GERAL</v>
          </cell>
          <cell r="B21">
            <v>2500</v>
          </cell>
          <cell r="C21" t="str">
            <v>A</v>
          </cell>
        </row>
        <row r="23">
          <cell r="A23" t="str">
            <v>TRANSFORMADOR DE 1500KVA</v>
          </cell>
        </row>
        <row r="27">
          <cell r="A27" t="str">
            <v>TRANSFORMADOR 1.2 – PBT-1.2 EM EMERGÊNCIA</v>
          </cell>
        </row>
        <row r="29">
          <cell r="A29" t="str">
            <v>FINALIDADE</v>
          </cell>
          <cell r="B29" t="str">
            <v>POT. UNIT. (kW)</v>
          </cell>
          <cell r="C29" t="str">
            <v>POT. UNIT. (CV)</v>
          </cell>
          <cell r="D29" t="str">
            <v>T I P O</v>
          </cell>
          <cell r="E29" t="str">
            <v>POT-M (KW)</v>
          </cell>
          <cell r="F29" t="str">
            <v>FP- M</v>
          </cell>
          <cell r="G29" t="str">
            <v>QTDE.</v>
          </cell>
          <cell r="H29" t="str">
            <v>PÓLOS</v>
          </cell>
          <cell r="I29" t="str">
            <v>F.D.</v>
          </cell>
          <cell r="J29" t="str">
            <v>F.P.</v>
          </cell>
          <cell r="K29" t="str">
            <v>POT. INSTALADA (kW)</v>
          </cell>
          <cell r="L29" t="str">
            <v>POT. INSTALADA (kVA)</v>
          </cell>
          <cell r="M29" t="str">
            <v>POT. DEMANDADA (kW)</v>
          </cell>
          <cell r="N29" t="str">
            <v>POT. DEMANDADA (kVA)</v>
          </cell>
        </row>
        <row r="30">
          <cell r="A30" t="str">
            <v>ELEVADORES SUBSOLO</v>
          </cell>
          <cell r="B30">
            <v>20</v>
          </cell>
          <cell r="E30" t="e">
            <v>#N/A</v>
          </cell>
          <cell r="F30" t="e">
            <v>#N/A</v>
          </cell>
          <cell r="G30">
            <v>2</v>
          </cell>
          <cell r="I30">
            <v>0</v>
          </cell>
          <cell r="J30">
            <v>0.8</v>
          </cell>
          <cell r="K30">
            <v>40</v>
          </cell>
          <cell r="L30">
            <v>50</v>
          </cell>
          <cell r="M30">
            <v>0</v>
          </cell>
          <cell r="N30">
            <v>0</v>
          </cell>
        </row>
        <row r="31">
          <cell r="A31" t="str">
            <v>ILUMINAÇÃO E COMANDO ELEVADORES SUBSOLO</v>
          </cell>
          <cell r="B31">
            <v>1.3</v>
          </cell>
          <cell r="E31" t="e">
            <v>#N/A</v>
          </cell>
          <cell r="F31" t="e">
            <v>#N/A</v>
          </cell>
          <cell r="G31">
            <v>1</v>
          </cell>
          <cell r="I31">
            <v>0.74</v>
          </cell>
          <cell r="J31">
            <v>0.8</v>
          </cell>
          <cell r="K31">
            <v>1.3</v>
          </cell>
          <cell r="L31">
            <v>1.625</v>
          </cell>
          <cell r="M31">
            <v>0.96199999999999997</v>
          </cell>
          <cell r="N31">
            <v>1.2024999999999999</v>
          </cell>
        </row>
        <row r="32">
          <cell r="A32" t="str">
            <v>ELEVADORES GARAGEM</v>
          </cell>
          <cell r="B32">
            <v>20</v>
          </cell>
          <cell r="E32" t="e">
            <v>#N/A</v>
          </cell>
          <cell r="F32" t="e">
            <v>#N/A</v>
          </cell>
          <cell r="G32">
            <v>2</v>
          </cell>
          <cell r="I32">
            <v>0.74</v>
          </cell>
          <cell r="J32">
            <v>0.8</v>
          </cell>
          <cell r="K32">
            <v>40</v>
          </cell>
          <cell r="L32">
            <v>50</v>
          </cell>
          <cell r="M32">
            <v>29.6</v>
          </cell>
          <cell r="N32">
            <v>37</v>
          </cell>
        </row>
        <row r="33">
          <cell r="A33" t="str">
            <v>ILUMINAÇÃO E COMANDO ELEVADORES GARAGEM</v>
          </cell>
          <cell r="B33">
            <v>1.3</v>
          </cell>
          <cell r="E33" t="e">
            <v>#N/A</v>
          </cell>
          <cell r="F33" t="e">
            <v>#N/A</v>
          </cell>
          <cell r="G33">
            <v>1</v>
          </cell>
          <cell r="I33">
            <v>0</v>
          </cell>
          <cell r="J33">
            <v>0.8</v>
          </cell>
          <cell r="K33">
            <v>1.3</v>
          </cell>
          <cell r="L33">
            <v>1.625</v>
          </cell>
          <cell r="M33">
            <v>0</v>
          </cell>
          <cell r="N33">
            <v>0</v>
          </cell>
        </row>
        <row r="34">
          <cell r="A34" t="str">
            <v>ELEVADORES ZONA BAIXA</v>
          </cell>
          <cell r="B34">
            <v>50</v>
          </cell>
          <cell r="E34" t="e">
            <v>#N/A</v>
          </cell>
          <cell r="F34" t="e">
            <v>#N/A</v>
          </cell>
          <cell r="G34">
            <v>8</v>
          </cell>
          <cell r="I34">
            <v>0.125</v>
          </cell>
          <cell r="J34">
            <v>0.8</v>
          </cell>
          <cell r="K34">
            <v>400</v>
          </cell>
          <cell r="L34">
            <v>500</v>
          </cell>
          <cell r="M34">
            <v>50</v>
          </cell>
          <cell r="N34">
            <v>62.5</v>
          </cell>
        </row>
        <row r="35">
          <cell r="A35" t="str">
            <v>ILUMINAÇÃO E COMANDO ELEVADORES ZONA BAIXA</v>
          </cell>
          <cell r="B35">
            <v>3</v>
          </cell>
          <cell r="E35" t="e">
            <v>#N/A</v>
          </cell>
          <cell r="F35" t="e">
            <v>#N/A</v>
          </cell>
          <cell r="G35">
            <v>1</v>
          </cell>
          <cell r="I35">
            <v>0.1</v>
          </cell>
          <cell r="J35">
            <v>0.8</v>
          </cell>
          <cell r="K35">
            <v>3</v>
          </cell>
          <cell r="L35">
            <v>3.75</v>
          </cell>
          <cell r="M35">
            <v>0.30000000000000004</v>
          </cell>
          <cell r="N35">
            <v>0.375</v>
          </cell>
        </row>
        <row r="36">
          <cell r="A36" t="str">
            <v>QD-B1-3S-AC</v>
          </cell>
          <cell r="B36">
            <v>140.32509426511928</v>
          </cell>
          <cell r="E36" t="e">
            <v>#N/A</v>
          </cell>
          <cell r="F36" t="e">
            <v>#N/A</v>
          </cell>
          <cell r="G36">
            <v>1</v>
          </cell>
          <cell r="I36">
            <v>0</v>
          </cell>
          <cell r="J36">
            <v>0.77296462798671983</v>
          </cell>
          <cell r="K36">
            <v>140.32509426511928</v>
          </cell>
          <cell r="L36">
            <v>181.54141752982022</v>
          </cell>
          <cell r="M36">
            <v>0</v>
          </cell>
          <cell r="N36">
            <v>0</v>
          </cell>
        </row>
        <row r="37">
          <cell r="A37" t="str">
            <v>VENTILAÇÃO</v>
          </cell>
          <cell r="B37">
            <v>0.56488549618320616</v>
          </cell>
          <cell r="C37">
            <v>0.5</v>
          </cell>
          <cell r="D37" t="str">
            <v>C</v>
          </cell>
          <cell r="E37">
            <v>0.56488549618320616</v>
          </cell>
          <cell r="F37">
            <v>0.73</v>
          </cell>
          <cell r="G37">
            <v>1</v>
          </cell>
          <cell r="I37">
            <v>0</v>
          </cell>
          <cell r="J37">
            <v>0.73</v>
          </cell>
          <cell r="K37">
            <v>0.56488549618320616</v>
          </cell>
          <cell r="L37">
            <v>0.77381574819617283</v>
          </cell>
          <cell r="M37">
            <v>0</v>
          </cell>
          <cell r="N37">
            <v>0</v>
          </cell>
        </row>
        <row r="38">
          <cell r="A38" t="str">
            <v>VENTILAÇÃO</v>
          </cell>
          <cell r="B38">
            <v>0.80291970802919721</v>
          </cell>
          <cell r="C38">
            <v>0.75</v>
          </cell>
          <cell r="D38" t="str">
            <v>C</v>
          </cell>
          <cell r="E38">
            <v>0.80291970802919721</v>
          </cell>
          <cell r="F38">
            <v>0.77</v>
          </cell>
          <cell r="G38">
            <v>1</v>
          </cell>
          <cell r="I38">
            <v>0</v>
          </cell>
          <cell r="J38">
            <v>0.77</v>
          </cell>
          <cell r="K38">
            <v>0.80291970802919721</v>
          </cell>
          <cell r="L38">
            <v>1.0427528675703859</v>
          </cell>
          <cell r="M38">
            <v>0</v>
          </cell>
          <cell r="N38">
            <v>0</v>
          </cell>
        </row>
        <row r="39">
          <cell r="A39" t="str">
            <v>VENTILAÇÃO</v>
          </cell>
          <cell r="B39">
            <v>1.8987341772151898</v>
          </cell>
          <cell r="C39">
            <v>2</v>
          </cell>
          <cell r="D39" t="str">
            <v>C</v>
          </cell>
          <cell r="E39">
            <v>1.8987341772151898</v>
          </cell>
          <cell r="F39">
            <v>0.82</v>
          </cell>
          <cell r="G39">
            <v>1</v>
          </cell>
          <cell r="I39">
            <v>0</v>
          </cell>
          <cell r="J39">
            <v>0.82</v>
          </cell>
          <cell r="K39">
            <v>1.8987341772151898</v>
          </cell>
          <cell r="L39">
            <v>2.3155294844087684</v>
          </cell>
          <cell r="M39">
            <v>0</v>
          </cell>
          <cell r="N39">
            <v>0</v>
          </cell>
        </row>
        <row r="40">
          <cell r="A40" t="str">
            <v>FANCOIL</v>
          </cell>
          <cell r="B40">
            <v>6.3805104408352662</v>
          </cell>
          <cell r="C40">
            <v>7.5</v>
          </cell>
          <cell r="D40" t="str">
            <v>C</v>
          </cell>
          <cell r="E40">
            <v>6.3805104408352662</v>
          </cell>
          <cell r="F40">
            <v>0.8</v>
          </cell>
          <cell r="G40">
            <v>2</v>
          </cell>
          <cell r="I40">
            <v>0</v>
          </cell>
          <cell r="J40">
            <v>0.8</v>
          </cell>
          <cell r="K40">
            <v>12.761020881670532</v>
          </cell>
          <cell r="L40">
            <v>15.951276102088165</v>
          </cell>
          <cell r="M40">
            <v>0</v>
          </cell>
          <cell r="N40">
            <v>0</v>
          </cell>
        </row>
        <row r="41">
          <cell r="A41" t="str">
            <v>UNIDADE CONDENSADORA</v>
          </cell>
          <cell r="B41">
            <v>43.4</v>
          </cell>
          <cell r="G41">
            <v>1</v>
          </cell>
          <cell r="I41">
            <v>0</v>
          </cell>
          <cell r="J41">
            <v>0.8</v>
          </cell>
          <cell r="K41">
            <v>43.4</v>
          </cell>
          <cell r="L41">
            <v>54.249999999999993</v>
          </cell>
          <cell r="M41">
            <v>0</v>
          </cell>
          <cell r="N41">
            <v>0</v>
          </cell>
        </row>
        <row r="42">
          <cell r="A42" t="str">
            <v>FANCOIL ESCRITÓRIOS</v>
          </cell>
          <cell r="B42">
            <v>8.6705202312138727</v>
          </cell>
          <cell r="C42">
            <v>10</v>
          </cell>
          <cell r="D42" t="str">
            <v>C</v>
          </cell>
          <cell r="E42">
            <v>8.6705202312138727</v>
          </cell>
          <cell r="F42">
            <v>0.85</v>
          </cell>
          <cell r="G42">
            <v>32</v>
          </cell>
          <cell r="I42">
            <v>0</v>
          </cell>
          <cell r="J42">
            <v>0.85</v>
          </cell>
          <cell r="K42">
            <v>277.45664739884393</v>
          </cell>
          <cell r="L42">
            <v>326.41958517511051</v>
          </cell>
          <cell r="M42">
            <v>0</v>
          </cell>
          <cell r="N42">
            <v>0</v>
          </cell>
        </row>
        <row r="43">
          <cell r="A43" t="str">
            <v>ILUMINAÇÃO, TOMADAS E AR CONDICIONADO FAST FOOD</v>
          </cell>
          <cell r="B43">
            <v>258.76900000000001</v>
          </cell>
          <cell r="G43">
            <v>1</v>
          </cell>
          <cell r="I43">
            <v>0</v>
          </cell>
          <cell r="J43">
            <v>0.9</v>
          </cell>
          <cell r="K43">
            <v>258.76900000000001</v>
          </cell>
          <cell r="L43">
            <v>287.52111111111111</v>
          </cell>
          <cell r="M43">
            <v>0</v>
          </cell>
          <cell r="N43">
            <v>0</v>
          </cell>
        </row>
        <row r="44">
          <cell r="A44" t="str">
            <v>BOMBA DE RECALQUE DE ÁGUA FRIA</v>
          </cell>
          <cell r="B44">
            <v>20.670391061452513</v>
          </cell>
          <cell r="C44">
            <v>25</v>
          </cell>
          <cell r="D44" t="str">
            <v>H</v>
          </cell>
          <cell r="E44">
            <v>20.670391061452513</v>
          </cell>
          <cell r="F44">
            <v>0.85</v>
          </cell>
          <cell r="G44">
            <v>2</v>
          </cell>
          <cell r="I44">
            <v>0</v>
          </cell>
          <cell r="J44">
            <v>0.85</v>
          </cell>
          <cell r="K44">
            <v>41.340782122905026</v>
          </cell>
          <cell r="L44">
            <v>48.636214262241211</v>
          </cell>
          <cell r="M44">
            <v>0</v>
          </cell>
          <cell r="N44">
            <v>0</v>
          </cell>
        </row>
        <row r="45">
          <cell r="A45" t="str">
            <v>BOMBA DE RECALQUE DE ÁGUAS PLUVIAIS</v>
          </cell>
          <cell r="B45">
            <v>8.6705202312138727</v>
          </cell>
          <cell r="C45">
            <v>10</v>
          </cell>
          <cell r="D45" t="str">
            <v>H</v>
          </cell>
          <cell r="E45">
            <v>8.6705202312138727</v>
          </cell>
          <cell r="F45">
            <v>0.85</v>
          </cell>
          <cell r="G45">
            <v>6</v>
          </cell>
          <cell r="I45">
            <v>0</v>
          </cell>
          <cell r="J45">
            <v>0.85</v>
          </cell>
          <cell r="K45">
            <v>52.02312138728324</v>
          </cell>
          <cell r="L45">
            <v>61.203672220333225</v>
          </cell>
          <cell r="M45">
            <v>0</v>
          </cell>
          <cell r="N45">
            <v>0</v>
          </cell>
        </row>
        <row r="46">
          <cell r="A46" t="str">
            <v>BOMBA DE RECALQUE DE ESGOTO</v>
          </cell>
          <cell r="B46">
            <v>8.6705202312138727</v>
          </cell>
          <cell r="C46">
            <v>10</v>
          </cell>
          <cell r="D46" t="str">
            <v>H</v>
          </cell>
          <cell r="E46">
            <v>8.6705202312138727</v>
          </cell>
          <cell r="F46">
            <v>0.85</v>
          </cell>
          <cell r="G46">
            <v>6</v>
          </cell>
          <cell r="I46">
            <v>0</v>
          </cell>
          <cell r="J46">
            <v>0.85</v>
          </cell>
          <cell r="K46">
            <v>52.02312138728324</v>
          </cell>
          <cell r="L46">
            <v>61.203672220333225</v>
          </cell>
          <cell r="M46">
            <v>0</v>
          </cell>
          <cell r="N46">
            <v>0</v>
          </cell>
        </row>
        <row r="47">
          <cell r="A47" t="str">
            <v>BOMBA DE RECALQUE DE REUSO</v>
          </cell>
          <cell r="B47">
            <v>1.0135135135135136</v>
          </cell>
          <cell r="C47">
            <v>1</v>
          </cell>
          <cell r="D47" t="str">
            <v>H</v>
          </cell>
          <cell r="E47">
            <v>1.0135135135135136</v>
          </cell>
          <cell r="F47">
            <v>0.78</v>
          </cell>
          <cell r="G47">
            <v>2</v>
          </cell>
          <cell r="I47">
            <v>0</v>
          </cell>
          <cell r="J47">
            <v>0.78</v>
          </cell>
          <cell r="K47">
            <v>2.0270270270270272</v>
          </cell>
          <cell r="L47">
            <v>2.5987525987525988</v>
          </cell>
          <cell r="M47">
            <v>0</v>
          </cell>
          <cell r="N47">
            <v>0</v>
          </cell>
        </row>
        <row r="48">
          <cell r="A48" t="str">
            <v>BOMBA DE RECALQUE DO POÇO DE RETARDO</v>
          </cell>
          <cell r="B48">
            <v>1.0135135135135136</v>
          </cell>
          <cell r="C48">
            <v>1</v>
          </cell>
          <cell r="D48" t="str">
            <v>H</v>
          </cell>
          <cell r="E48">
            <v>1.0135135135135136</v>
          </cell>
          <cell r="F48">
            <v>0.78</v>
          </cell>
          <cell r="G48">
            <v>2</v>
          </cell>
          <cell r="I48">
            <v>0</v>
          </cell>
          <cell r="J48">
            <v>0.78</v>
          </cell>
          <cell r="K48">
            <v>2.0270270270270272</v>
          </cell>
          <cell r="L48">
            <v>2.5987525987525988</v>
          </cell>
          <cell r="M48">
            <v>0</v>
          </cell>
          <cell r="N48">
            <v>0</v>
          </cell>
        </row>
        <row r="49">
          <cell r="A49" t="str">
            <v>ESCADA ROLANTE</v>
          </cell>
          <cell r="B49">
            <v>10</v>
          </cell>
          <cell r="G49">
            <v>2</v>
          </cell>
          <cell r="I49">
            <v>0</v>
          </cell>
          <cell r="J49">
            <v>0.8</v>
          </cell>
          <cell r="K49">
            <v>20</v>
          </cell>
          <cell r="L49">
            <v>25</v>
          </cell>
          <cell r="M49">
            <v>0</v>
          </cell>
          <cell r="N49">
            <v>0</v>
          </cell>
        </row>
        <row r="50">
          <cell r="A50" t="str">
            <v>TOTAL</v>
          </cell>
          <cell r="I50">
            <v>5.8131468987100983E-2</v>
          </cell>
          <cell r="J50">
            <v>0.79999999999999993</v>
          </cell>
          <cell r="K50">
            <v>1391.0193808785871</v>
          </cell>
          <cell r="L50">
            <v>1678.056551918718</v>
          </cell>
          <cell r="M50">
            <v>80.861999999999995</v>
          </cell>
          <cell r="N50">
            <v>101.0775</v>
          </cell>
        </row>
        <row r="52">
          <cell r="I52" t="str">
            <v>COM O PAINEL DE SEGURANÇA EM FUNCIONAMENTO</v>
          </cell>
        </row>
        <row r="53">
          <cell r="A53" t="str">
            <v>RESUMO GERAL:</v>
          </cell>
          <cell r="B53" t="str">
            <v>kW</v>
          </cell>
          <cell r="C53" t="str">
            <v>kVA</v>
          </cell>
          <cell r="I53" t="str">
            <v>kW</v>
          </cell>
          <cell r="J53" t="str">
            <v>kVA</v>
          </cell>
        </row>
        <row r="54">
          <cell r="A54" t="str">
            <v>DEMANDAS</v>
          </cell>
          <cell r="B54">
            <v>80.861999999999995</v>
          </cell>
          <cell r="C54">
            <v>101.0775</v>
          </cell>
          <cell r="I54">
            <v>442.08736295026449</v>
          </cell>
          <cell r="J54">
            <v>529.01118759655708</v>
          </cell>
        </row>
        <row r="55">
          <cell r="A55" t="str">
            <v>RESERVA     (%)</v>
          </cell>
          <cell r="B55">
            <v>0.2</v>
          </cell>
          <cell r="I55">
            <v>0</v>
          </cell>
        </row>
        <row r="56">
          <cell r="A56" t="str">
            <v>FATOR DE SIMULTANEIDADE</v>
          </cell>
          <cell r="B56">
            <v>1</v>
          </cell>
          <cell r="I56">
            <v>1</v>
          </cell>
        </row>
        <row r="58">
          <cell r="A58" t="str">
            <v xml:space="preserve">DEMANDA FINAL </v>
          </cell>
          <cell r="B58">
            <v>97.034399999999991</v>
          </cell>
          <cell r="C58">
            <v>121.29299999999999</v>
          </cell>
          <cell r="I58">
            <v>442.08736295026449</v>
          </cell>
          <cell r="J58">
            <v>529.01118759655708</v>
          </cell>
        </row>
        <row r="60">
          <cell r="A60" t="str">
            <v>TENSÃO (V)</v>
          </cell>
          <cell r="B60">
            <v>380</v>
          </cell>
          <cell r="C60" t="str">
            <v>V</v>
          </cell>
          <cell r="I60">
            <v>380</v>
          </cell>
          <cell r="J60" t="str">
            <v>V</v>
          </cell>
        </row>
        <row r="61">
          <cell r="A61" t="str">
            <v>CORRENTE (A)</v>
          </cell>
          <cell r="B61">
            <v>184.28564789688755</v>
          </cell>
          <cell r="C61" t="str">
            <v>A</v>
          </cell>
          <cell r="I61">
            <v>803.74934621893647</v>
          </cell>
          <cell r="J61" t="str">
            <v>A</v>
          </cell>
        </row>
        <row r="62">
          <cell r="A62" t="str">
            <v>DISJUNTOR GERAL</v>
          </cell>
          <cell r="B62">
            <v>2500</v>
          </cell>
          <cell r="C62" t="str">
            <v>A</v>
          </cell>
          <cell r="I62">
            <v>2500</v>
          </cell>
          <cell r="J62" t="str">
            <v>A</v>
          </cell>
        </row>
        <row r="64">
          <cell r="A64" t="str">
            <v>TRANSFORMADOR DE 1500KVA</v>
          </cell>
        </row>
        <row r="69">
          <cell r="A69" t="str">
            <v>PBT-SEG EM EMERGÊNCIA</v>
          </cell>
        </row>
        <row r="71">
          <cell r="A71" t="str">
            <v>EM REGIME NORMAL</v>
          </cell>
        </row>
        <row r="72">
          <cell r="A72" t="str">
            <v>FINALIDADE</v>
          </cell>
          <cell r="B72" t="str">
            <v>POT. UNIT. (kW)</v>
          </cell>
          <cell r="C72" t="str">
            <v>POT. UNIT. (CV)</v>
          </cell>
          <cell r="D72" t="str">
            <v>T I P O</v>
          </cell>
          <cell r="E72" t="str">
            <v>POT-M (KW)</v>
          </cell>
          <cell r="F72" t="str">
            <v>FP- M</v>
          </cell>
          <cell r="G72" t="str">
            <v>QTDE.</v>
          </cell>
          <cell r="H72" t="str">
            <v>PÓLOS</v>
          </cell>
          <cell r="I72" t="str">
            <v>F.D.</v>
          </cell>
          <cell r="J72" t="str">
            <v>F.P.</v>
          </cell>
          <cell r="K72" t="str">
            <v>POT. INSTALADA (kW)</v>
          </cell>
          <cell r="L72" t="str">
            <v>POT. INSTALADA (kVA)</v>
          </cell>
          <cell r="M72" t="str">
            <v>POT. DEMANDADA (kW)</v>
          </cell>
          <cell r="N72" t="str">
            <v>POT. DEMANDADA (kVA)</v>
          </cell>
        </row>
        <row r="73">
          <cell r="A73" t="str">
            <v>ELEVADOR DE SEGUANÇA</v>
          </cell>
          <cell r="B73">
            <v>35</v>
          </cell>
          <cell r="E73" t="e">
            <v>#N/A</v>
          </cell>
          <cell r="F73" t="e">
            <v>#N/A</v>
          </cell>
          <cell r="G73">
            <v>1</v>
          </cell>
          <cell r="I73">
            <v>1</v>
          </cell>
          <cell r="J73">
            <v>0.8</v>
          </cell>
          <cell r="K73">
            <v>35</v>
          </cell>
          <cell r="L73">
            <v>43.75</v>
          </cell>
          <cell r="M73">
            <v>35</v>
          </cell>
          <cell r="N73">
            <v>43.75</v>
          </cell>
        </row>
        <row r="74">
          <cell r="A74" t="str">
            <v>ILUMINAÇÃO E COMANDO ELEVADORE DE SEGURANÇA</v>
          </cell>
          <cell r="B74">
            <v>3</v>
          </cell>
          <cell r="E74" t="e">
            <v>#N/A</v>
          </cell>
          <cell r="F74" t="e">
            <v>#N/A</v>
          </cell>
          <cell r="G74">
            <v>1</v>
          </cell>
          <cell r="I74">
            <v>1</v>
          </cell>
          <cell r="J74">
            <v>0.8</v>
          </cell>
          <cell r="K74">
            <v>3</v>
          </cell>
          <cell r="L74">
            <v>3.75</v>
          </cell>
          <cell r="M74">
            <v>3</v>
          </cell>
          <cell r="N74">
            <v>3.75</v>
          </cell>
        </row>
        <row r="75">
          <cell r="A75" t="str">
            <v>PRESSURIZAÇÃO ESCADA 5SS</v>
          </cell>
          <cell r="B75">
            <v>6.3805104408352662</v>
          </cell>
          <cell r="C75">
            <v>7.5</v>
          </cell>
          <cell r="D75" t="str">
            <v>C</v>
          </cell>
          <cell r="E75">
            <v>6.3805104408352662</v>
          </cell>
          <cell r="F75">
            <v>0.8</v>
          </cell>
          <cell r="G75">
            <v>4</v>
          </cell>
          <cell r="I75">
            <v>0</v>
          </cell>
          <cell r="J75">
            <v>0.8</v>
          </cell>
          <cell r="K75">
            <v>25.522041763341065</v>
          </cell>
          <cell r="L75">
            <v>31.902552204176331</v>
          </cell>
          <cell r="M75">
            <v>0</v>
          </cell>
          <cell r="N75">
            <v>0</v>
          </cell>
        </row>
        <row r="76">
          <cell r="A76" t="str">
            <v>PRESSURIZAÇÃO ESCADA 3SS</v>
          </cell>
          <cell r="B76">
            <v>8.6705202312138727</v>
          </cell>
          <cell r="C76">
            <v>10</v>
          </cell>
          <cell r="D76" t="str">
            <v>C</v>
          </cell>
          <cell r="E76">
            <v>8.6705202312138727</v>
          </cell>
          <cell r="F76">
            <v>0.85</v>
          </cell>
          <cell r="G76">
            <v>2</v>
          </cell>
          <cell r="I76">
            <v>0</v>
          </cell>
          <cell r="J76">
            <v>0.85</v>
          </cell>
          <cell r="K76">
            <v>17.341040462427745</v>
          </cell>
          <cell r="L76">
            <v>20.401224073444407</v>
          </cell>
          <cell r="M76">
            <v>0</v>
          </cell>
          <cell r="N76">
            <v>0</v>
          </cell>
        </row>
        <row r="77">
          <cell r="A77" t="str">
            <v>PRESSURIZAÇÃO ESCADA 1SS</v>
          </cell>
          <cell r="B77">
            <v>16.930022573363431</v>
          </cell>
          <cell r="C77">
            <v>20</v>
          </cell>
          <cell r="D77" t="str">
            <v>C</v>
          </cell>
          <cell r="E77">
            <v>16.930022573363431</v>
          </cell>
          <cell r="F77">
            <v>0.84</v>
          </cell>
          <cell r="G77">
            <v>5</v>
          </cell>
          <cell r="I77">
            <v>0</v>
          </cell>
          <cell r="J77">
            <v>0.84</v>
          </cell>
          <cell r="K77">
            <v>84.650112866817153</v>
          </cell>
          <cell r="L77">
            <v>100.77394388906805</v>
          </cell>
          <cell r="M77">
            <v>0</v>
          </cell>
          <cell r="N77">
            <v>0</v>
          </cell>
        </row>
        <row r="78">
          <cell r="A78" t="str">
            <v>EXAUSTÃO DE FUMAÇA</v>
          </cell>
          <cell r="B78">
            <v>16.930022573363431</v>
          </cell>
          <cell r="C78">
            <v>20</v>
          </cell>
          <cell r="D78" t="str">
            <v>C</v>
          </cell>
          <cell r="E78">
            <v>16.930022573363431</v>
          </cell>
          <cell r="F78">
            <v>0.84</v>
          </cell>
          <cell r="G78">
            <v>2</v>
          </cell>
          <cell r="I78">
            <v>0</v>
          </cell>
          <cell r="J78">
            <v>0.84</v>
          </cell>
          <cell r="K78">
            <v>33.860045146726861</v>
          </cell>
          <cell r="L78">
            <v>40.309577555627214</v>
          </cell>
          <cell r="M78">
            <v>0</v>
          </cell>
          <cell r="N78">
            <v>0</v>
          </cell>
        </row>
        <row r="79">
          <cell r="A79" t="str">
            <v>ELEVADOR DE SEGUANÇA</v>
          </cell>
          <cell r="B79">
            <v>35</v>
          </cell>
          <cell r="E79" t="e">
            <v>#N/A</v>
          </cell>
          <cell r="F79" t="e">
            <v>#N/A</v>
          </cell>
          <cell r="G79">
            <v>1</v>
          </cell>
          <cell r="I79">
            <v>1</v>
          </cell>
          <cell r="J79">
            <v>0.8</v>
          </cell>
          <cell r="K79">
            <v>35</v>
          </cell>
          <cell r="L79">
            <v>43.75</v>
          </cell>
          <cell r="M79">
            <v>35</v>
          </cell>
          <cell r="N79">
            <v>43.75</v>
          </cell>
        </row>
        <row r="80">
          <cell r="A80" t="str">
            <v>ILUMINAÇÃO E COMANDO ELEVADORE DE SEGURANÇA</v>
          </cell>
          <cell r="B80">
            <v>3</v>
          </cell>
          <cell r="E80" t="e">
            <v>#N/A</v>
          </cell>
          <cell r="F80" t="e">
            <v>#N/A</v>
          </cell>
          <cell r="G80">
            <v>1</v>
          </cell>
          <cell r="I80">
            <v>1</v>
          </cell>
          <cell r="J80">
            <v>0.8</v>
          </cell>
          <cell r="K80">
            <v>3</v>
          </cell>
          <cell r="L80">
            <v>3.75</v>
          </cell>
          <cell r="M80">
            <v>3</v>
          </cell>
          <cell r="N80">
            <v>3.75</v>
          </cell>
        </row>
        <row r="81">
          <cell r="A81" t="str">
            <v>PRESSURIZAÇÃO ESCADA 5SS</v>
          </cell>
          <cell r="B81">
            <v>6.3805104408352662</v>
          </cell>
          <cell r="C81">
            <v>7.5</v>
          </cell>
          <cell r="D81" t="str">
            <v>C</v>
          </cell>
          <cell r="E81">
            <v>6.3805104408352662</v>
          </cell>
          <cell r="F81">
            <v>0.8</v>
          </cell>
          <cell r="G81">
            <v>4</v>
          </cell>
          <cell r="I81">
            <v>0</v>
          </cell>
          <cell r="J81">
            <v>0.8</v>
          </cell>
          <cell r="K81">
            <v>25.522041763341065</v>
          </cell>
          <cell r="L81">
            <v>31.902552204176331</v>
          </cell>
          <cell r="M81">
            <v>0</v>
          </cell>
          <cell r="N81">
            <v>0</v>
          </cell>
        </row>
        <row r="82">
          <cell r="A82" t="str">
            <v>PRESSURIZAÇÃO ESCADA 3SS</v>
          </cell>
          <cell r="B82">
            <v>8.6705202312138727</v>
          </cell>
          <cell r="C82">
            <v>10</v>
          </cell>
          <cell r="D82" t="str">
            <v>C</v>
          </cell>
          <cell r="E82">
            <v>8.6705202312138727</v>
          </cell>
          <cell r="F82">
            <v>0.85</v>
          </cell>
          <cell r="G82">
            <v>2</v>
          </cell>
          <cell r="I82">
            <v>0</v>
          </cell>
          <cell r="J82">
            <v>0.85</v>
          </cell>
          <cell r="K82">
            <v>17.341040462427745</v>
          </cell>
          <cell r="L82">
            <v>20.401224073444407</v>
          </cell>
          <cell r="M82">
            <v>0</v>
          </cell>
          <cell r="N82">
            <v>0</v>
          </cell>
        </row>
        <row r="83">
          <cell r="A83" t="str">
            <v>PRESSURIZAÇÃO ESCADA 1SS</v>
          </cell>
          <cell r="B83">
            <v>16.930022573363431</v>
          </cell>
          <cell r="C83">
            <v>20</v>
          </cell>
          <cell r="D83" t="str">
            <v>C</v>
          </cell>
          <cell r="E83">
            <v>16.930022573363431</v>
          </cell>
          <cell r="F83">
            <v>0.84</v>
          </cell>
          <cell r="G83">
            <v>5</v>
          </cell>
          <cell r="I83">
            <v>0</v>
          </cell>
          <cell r="J83">
            <v>0.84</v>
          </cell>
          <cell r="K83">
            <v>84.650112866817153</v>
          </cell>
          <cell r="L83">
            <v>100.77394388906805</v>
          </cell>
          <cell r="M83">
            <v>0</v>
          </cell>
          <cell r="N83">
            <v>0</v>
          </cell>
        </row>
        <row r="84">
          <cell r="A84" t="str">
            <v>EXAUSTÃO DE FUMAÇA</v>
          </cell>
          <cell r="B84">
            <v>16.930022573363431</v>
          </cell>
          <cell r="C84">
            <v>20</v>
          </cell>
          <cell r="D84" t="str">
            <v>C</v>
          </cell>
          <cell r="E84">
            <v>16.930022573363431</v>
          </cell>
          <cell r="F84">
            <v>0.84</v>
          </cell>
          <cell r="G84">
            <v>2</v>
          </cell>
          <cell r="I84">
            <v>0</v>
          </cell>
          <cell r="J84">
            <v>0.84</v>
          </cell>
          <cell r="K84">
            <v>33.860045146726861</v>
          </cell>
          <cell r="L84">
            <v>40.309577555627214</v>
          </cell>
          <cell r="M84">
            <v>0</v>
          </cell>
          <cell r="N84">
            <v>0</v>
          </cell>
        </row>
        <row r="85">
          <cell r="A85" t="str">
            <v>BOMBA DE RECALQUE DE ÓLEO DIESEL</v>
          </cell>
          <cell r="B85">
            <v>2.7500000000000004</v>
          </cell>
          <cell r="C85">
            <v>3</v>
          </cell>
          <cell r="D85" t="str">
            <v>H</v>
          </cell>
          <cell r="E85">
            <v>2.7500000000000004</v>
          </cell>
          <cell r="F85">
            <v>0.77</v>
          </cell>
          <cell r="G85">
            <v>2</v>
          </cell>
          <cell r="I85">
            <v>0.5</v>
          </cell>
          <cell r="J85">
            <v>0.77</v>
          </cell>
          <cell r="K85">
            <v>5.5000000000000009</v>
          </cell>
          <cell r="L85">
            <v>7.1428571428571441</v>
          </cell>
          <cell r="M85">
            <v>2.7500000000000004</v>
          </cell>
          <cell r="N85">
            <v>3.5714285714285721</v>
          </cell>
        </row>
        <row r="86">
          <cell r="A86" t="str">
            <v>ILUMINAÇÃO E TOMADAS GERADOR</v>
          </cell>
          <cell r="B86">
            <v>11.67</v>
          </cell>
          <cell r="E86" t="e">
            <v>#N/A</v>
          </cell>
          <cell r="F86" t="e">
            <v>#N/A</v>
          </cell>
          <cell r="G86">
            <v>1</v>
          </cell>
          <cell r="I86">
            <v>0.9</v>
          </cell>
          <cell r="J86">
            <v>0.94</v>
          </cell>
          <cell r="K86">
            <v>11.67</v>
          </cell>
          <cell r="L86">
            <v>12.414893617021278</v>
          </cell>
          <cell r="M86">
            <v>10.503</v>
          </cell>
          <cell r="N86">
            <v>11.17340425531915</v>
          </cell>
        </row>
        <row r="87">
          <cell r="A87" t="str">
            <v>BOMBA DE INCÊNDIO JOCKEY</v>
          </cell>
          <cell r="B87">
            <v>4.3632075471698117</v>
          </cell>
          <cell r="C87">
            <v>5</v>
          </cell>
          <cell r="D87" t="str">
            <v>H</v>
          </cell>
          <cell r="E87">
            <v>4.3632075471698117</v>
          </cell>
          <cell r="F87">
            <v>0.83</v>
          </cell>
          <cell r="G87">
            <v>1</v>
          </cell>
          <cell r="I87">
            <v>1</v>
          </cell>
          <cell r="J87">
            <v>0.83</v>
          </cell>
          <cell r="K87">
            <v>4.3632075471698117</v>
          </cell>
          <cell r="L87">
            <v>5.2568765628551954</v>
          </cell>
          <cell r="M87">
            <v>4.3632075471698117</v>
          </cell>
          <cell r="N87">
            <v>5.2568765628551954</v>
          </cell>
        </row>
        <row r="88">
          <cell r="A88" t="str">
            <v>BOMBA DE INCÊNDIO PRINCIPAL</v>
          </cell>
          <cell r="B88">
            <v>119.56521739130434</v>
          </cell>
          <cell r="C88">
            <v>150</v>
          </cell>
          <cell r="D88" t="str">
            <v>H</v>
          </cell>
          <cell r="E88">
            <v>119.56521739130434</v>
          </cell>
          <cell r="F88">
            <v>0.86</v>
          </cell>
          <cell r="G88">
            <v>1</v>
          </cell>
          <cell r="I88">
            <v>0</v>
          </cell>
          <cell r="J88">
            <v>0.86</v>
          </cell>
          <cell r="K88">
            <v>119.56521739130434</v>
          </cell>
          <cell r="L88">
            <v>139.02932254802832</v>
          </cell>
          <cell r="M88">
            <v>0</v>
          </cell>
          <cell r="N88">
            <v>0</v>
          </cell>
        </row>
        <row r="89">
          <cell r="A89" t="str">
            <v>RETIFICADOR SUBESTAÇÃO</v>
          </cell>
          <cell r="B89">
            <v>10</v>
          </cell>
          <cell r="G89">
            <v>1</v>
          </cell>
          <cell r="I89">
            <v>1</v>
          </cell>
          <cell r="J89">
            <v>0.8</v>
          </cell>
          <cell r="K89">
            <v>10</v>
          </cell>
          <cell r="L89">
            <v>12.5</v>
          </cell>
          <cell r="M89">
            <v>10</v>
          </cell>
          <cell r="N89">
            <v>12.5</v>
          </cell>
        </row>
        <row r="90">
          <cell r="A90" t="str">
            <v>TOTAL</v>
          </cell>
          <cell r="I90">
            <v>0.18844624461614121</v>
          </cell>
          <cell r="J90">
            <v>0.81266524224042402</v>
          </cell>
          <cell r="K90">
            <v>549.84490541709977</v>
          </cell>
          <cell r="L90">
            <v>658.11854531539404</v>
          </cell>
          <cell r="M90">
            <v>103.61620754716981</v>
          </cell>
          <cell r="N90">
            <v>127.50170938960292</v>
          </cell>
        </row>
        <row r="92">
          <cell r="A92" t="str">
            <v>RESUMO GERAL:</v>
          </cell>
          <cell r="B92" t="str">
            <v>kW</v>
          </cell>
          <cell r="C92" t="str">
            <v>kVA</v>
          </cell>
        </row>
        <row r="93">
          <cell r="A93" t="str">
            <v>DEMANDAS</v>
          </cell>
          <cell r="B93">
            <v>103.61620754716981</v>
          </cell>
          <cell r="C93">
            <v>127.50170938960292</v>
          </cell>
        </row>
        <row r="94">
          <cell r="A94" t="str">
            <v>RESERVA     (%)</v>
          </cell>
          <cell r="B94">
            <v>0.2</v>
          </cell>
        </row>
        <row r="95">
          <cell r="A95" t="str">
            <v>FATOR DE SIMULTANEIDADE</v>
          </cell>
          <cell r="B95">
            <v>1</v>
          </cell>
        </row>
        <row r="97">
          <cell r="A97" t="str">
            <v xml:space="preserve">DEMANDA FINAL </v>
          </cell>
          <cell r="B97">
            <v>124.33944905660377</v>
          </cell>
          <cell r="C97">
            <v>153.00205126752351</v>
          </cell>
        </row>
        <row r="99">
          <cell r="A99" t="str">
            <v>TENSÃO (V)</v>
          </cell>
          <cell r="B99">
            <v>380</v>
          </cell>
          <cell r="C99" t="str">
            <v>V</v>
          </cell>
        </row>
        <row r="100">
          <cell r="A100" t="str">
            <v>CORRENTE (A)</v>
          </cell>
          <cell r="B100">
            <v>232.46256706807799</v>
          </cell>
          <cell r="C100" t="str">
            <v>A</v>
          </cell>
        </row>
        <row r="101">
          <cell r="A101" t="str">
            <v>DISJUNTOR GERAL</v>
          </cell>
          <cell r="B101">
            <v>1250</v>
          </cell>
          <cell r="C101" t="str">
            <v>A</v>
          </cell>
        </row>
        <row r="104">
          <cell r="A104" t="str">
            <v>EM FUNCIONAMENTO</v>
          </cell>
        </row>
        <row r="105">
          <cell r="A105" t="str">
            <v>FINALIDADE</v>
          </cell>
          <cell r="B105" t="str">
            <v>POT. UNIT. (kW)</v>
          </cell>
          <cell r="C105" t="str">
            <v>POT. UNIT. (CV)</v>
          </cell>
          <cell r="D105" t="str">
            <v>T I P O</v>
          </cell>
          <cell r="E105" t="str">
            <v>POT-M (KW)</v>
          </cell>
          <cell r="F105" t="str">
            <v>FP- M</v>
          </cell>
          <cell r="G105" t="str">
            <v>QTDE.</v>
          </cell>
          <cell r="H105" t="str">
            <v>PÓLOS</v>
          </cell>
          <cell r="I105" t="str">
            <v>F.D.</v>
          </cell>
          <cell r="J105" t="str">
            <v>F.P.</v>
          </cell>
          <cell r="K105" t="str">
            <v>POT. INSTALADA (kW)</v>
          </cell>
          <cell r="L105" t="str">
            <v>POT. INSTALADA (kVA)</v>
          </cell>
          <cell r="M105" t="str">
            <v>POT. DEMANDADA (kW)</v>
          </cell>
          <cell r="N105" t="str">
            <v>POT. DEMANDADA (kVA)</v>
          </cell>
        </row>
        <row r="106">
          <cell r="A106" t="str">
            <v>ELEVADOR DE SEGUANÇA</v>
          </cell>
          <cell r="B106">
            <v>35</v>
          </cell>
          <cell r="E106" t="e">
            <v>#N/A</v>
          </cell>
          <cell r="F106" t="e">
            <v>#N/A</v>
          </cell>
          <cell r="G106">
            <v>1</v>
          </cell>
          <cell r="I106">
            <v>1</v>
          </cell>
          <cell r="J106">
            <v>0.8</v>
          </cell>
          <cell r="K106">
            <v>35</v>
          </cell>
          <cell r="L106">
            <v>43.75</v>
          </cell>
          <cell r="M106">
            <v>35</v>
          </cell>
          <cell r="N106">
            <v>43.75</v>
          </cell>
        </row>
        <row r="107">
          <cell r="A107" t="str">
            <v>ILUMINAÇÃO E COMANDO ELEVADORE DE SEGURANÇA</v>
          </cell>
          <cell r="B107">
            <v>3</v>
          </cell>
          <cell r="E107" t="e">
            <v>#N/A</v>
          </cell>
          <cell r="F107" t="e">
            <v>#N/A</v>
          </cell>
          <cell r="G107">
            <v>1</v>
          </cell>
          <cell r="I107">
            <v>1</v>
          </cell>
          <cell r="J107">
            <v>0.8</v>
          </cell>
          <cell r="K107">
            <v>3</v>
          </cell>
          <cell r="L107">
            <v>3.75</v>
          </cell>
          <cell r="M107">
            <v>3</v>
          </cell>
          <cell r="N107">
            <v>3.75</v>
          </cell>
        </row>
        <row r="108">
          <cell r="A108" t="str">
            <v>PRESSURIZAÇÃO ESCADA 5SS</v>
          </cell>
          <cell r="B108">
            <v>6.3805104408352662</v>
          </cell>
          <cell r="C108">
            <v>7.5</v>
          </cell>
          <cell r="D108" t="str">
            <v>C</v>
          </cell>
          <cell r="E108">
            <v>6.3805104408352662</v>
          </cell>
          <cell r="F108">
            <v>0.8</v>
          </cell>
          <cell r="G108">
            <v>4</v>
          </cell>
          <cell r="I108">
            <v>0.5</v>
          </cell>
          <cell r="J108">
            <v>0.8</v>
          </cell>
          <cell r="K108">
            <v>25.522041763341065</v>
          </cell>
          <cell r="L108">
            <v>31.902552204176331</v>
          </cell>
          <cell r="M108">
            <v>12.761020881670532</v>
          </cell>
          <cell r="N108">
            <v>15.951276102088165</v>
          </cell>
        </row>
        <row r="109">
          <cell r="A109" t="str">
            <v>PRESSURIZAÇÃO ESCADA 3SS</v>
          </cell>
          <cell r="B109">
            <v>8.6705202312138727</v>
          </cell>
          <cell r="C109">
            <v>10</v>
          </cell>
          <cell r="D109" t="str">
            <v>C</v>
          </cell>
          <cell r="E109">
            <v>8.6705202312138727</v>
          </cell>
          <cell r="F109">
            <v>0.85</v>
          </cell>
          <cell r="G109">
            <v>2</v>
          </cell>
          <cell r="I109">
            <v>0.5</v>
          </cell>
          <cell r="J109">
            <v>0.85</v>
          </cell>
          <cell r="K109">
            <v>17.341040462427745</v>
          </cell>
          <cell r="L109">
            <v>20.401224073444407</v>
          </cell>
          <cell r="M109">
            <v>8.6705202312138727</v>
          </cell>
          <cell r="N109">
            <v>10.200612036722204</v>
          </cell>
        </row>
        <row r="110">
          <cell r="A110" t="str">
            <v>PRESSURIZAÇÃO ESCADA 1SS</v>
          </cell>
          <cell r="B110">
            <v>16.930022573363431</v>
          </cell>
          <cell r="C110">
            <v>20</v>
          </cell>
          <cell r="D110" t="str">
            <v>C</v>
          </cell>
          <cell r="E110">
            <v>16.930022573363431</v>
          </cell>
          <cell r="F110">
            <v>0.84</v>
          </cell>
          <cell r="G110">
            <v>5</v>
          </cell>
          <cell r="I110">
            <v>0.8</v>
          </cell>
          <cell r="J110">
            <v>0.84</v>
          </cell>
          <cell r="K110">
            <v>84.650112866817153</v>
          </cell>
          <cell r="L110">
            <v>100.77394388906805</v>
          </cell>
          <cell r="M110">
            <v>67.720090293453723</v>
          </cell>
          <cell r="N110">
            <v>80.619155111254443</v>
          </cell>
        </row>
        <row r="111">
          <cell r="A111" t="str">
            <v>EXAUSTÃO DE FUMAÇA</v>
          </cell>
          <cell r="B111">
            <v>16.930022573363431</v>
          </cell>
          <cell r="C111">
            <v>20</v>
          </cell>
          <cell r="D111" t="str">
            <v>C</v>
          </cell>
          <cell r="E111">
            <v>16.930022573363431</v>
          </cell>
          <cell r="F111">
            <v>0.84</v>
          </cell>
          <cell r="G111">
            <v>2</v>
          </cell>
          <cell r="I111">
            <v>1</v>
          </cell>
          <cell r="J111">
            <v>0.84</v>
          </cell>
          <cell r="K111">
            <v>33.860045146726861</v>
          </cell>
          <cell r="L111">
            <v>40.309577555627214</v>
          </cell>
          <cell r="M111">
            <v>33.860045146726861</v>
          </cell>
          <cell r="N111">
            <v>40.309577555627214</v>
          </cell>
        </row>
        <row r="112">
          <cell r="A112" t="str">
            <v>ELEVADOR DE SEGUANÇA</v>
          </cell>
          <cell r="B112">
            <v>35</v>
          </cell>
          <cell r="E112" t="e">
            <v>#N/A</v>
          </cell>
          <cell r="F112" t="e">
            <v>#N/A</v>
          </cell>
          <cell r="G112">
            <v>1</v>
          </cell>
          <cell r="I112">
            <v>1</v>
          </cell>
          <cell r="J112">
            <v>0.8</v>
          </cell>
          <cell r="K112">
            <v>35</v>
          </cell>
          <cell r="L112">
            <v>43.75</v>
          </cell>
          <cell r="M112">
            <v>35</v>
          </cell>
          <cell r="N112">
            <v>43.75</v>
          </cell>
        </row>
        <row r="113">
          <cell r="A113" t="str">
            <v>ILUMINAÇÃO E COMANDO ELEVADORE DE SEGURANÇA</v>
          </cell>
          <cell r="B113">
            <v>3</v>
          </cell>
          <cell r="E113" t="e">
            <v>#N/A</v>
          </cell>
          <cell r="F113" t="e">
            <v>#N/A</v>
          </cell>
          <cell r="G113">
            <v>1</v>
          </cell>
          <cell r="I113">
            <v>1</v>
          </cell>
          <cell r="J113">
            <v>0.8</v>
          </cell>
          <cell r="K113">
            <v>3</v>
          </cell>
          <cell r="L113">
            <v>3.75</v>
          </cell>
          <cell r="M113">
            <v>3</v>
          </cell>
          <cell r="N113">
            <v>3.75</v>
          </cell>
        </row>
        <row r="114">
          <cell r="A114" t="str">
            <v>PRESSURIZAÇÃO ESCADA 5SS</v>
          </cell>
          <cell r="B114">
            <v>6.3805104408352662</v>
          </cell>
          <cell r="C114">
            <v>7.5</v>
          </cell>
          <cell r="D114" t="str">
            <v>C</v>
          </cell>
          <cell r="E114">
            <v>6.3805104408352662</v>
          </cell>
          <cell r="F114">
            <v>0.8</v>
          </cell>
          <cell r="G114">
            <v>4</v>
          </cell>
          <cell r="I114">
            <v>0.5</v>
          </cell>
          <cell r="J114">
            <v>0.8</v>
          </cell>
          <cell r="K114">
            <v>25.522041763341065</v>
          </cell>
          <cell r="L114">
            <v>31.902552204176331</v>
          </cell>
          <cell r="M114">
            <v>12.761020881670532</v>
          </cell>
          <cell r="N114">
            <v>15.951276102088165</v>
          </cell>
        </row>
        <row r="115">
          <cell r="A115" t="str">
            <v>PRESSURIZAÇÃO ESCADA 3SS</v>
          </cell>
          <cell r="B115">
            <v>8.6705202312138727</v>
          </cell>
          <cell r="C115">
            <v>10</v>
          </cell>
          <cell r="D115" t="str">
            <v>C</v>
          </cell>
          <cell r="E115">
            <v>8.6705202312138727</v>
          </cell>
          <cell r="F115">
            <v>0.85</v>
          </cell>
          <cell r="G115">
            <v>2</v>
          </cell>
          <cell r="I115">
            <v>0.5</v>
          </cell>
          <cell r="J115">
            <v>0.85</v>
          </cell>
          <cell r="K115">
            <v>17.341040462427745</v>
          </cell>
          <cell r="L115">
            <v>20.401224073444407</v>
          </cell>
          <cell r="M115">
            <v>8.6705202312138727</v>
          </cell>
          <cell r="N115">
            <v>10.200612036722204</v>
          </cell>
        </row>
        <row r="116">
          <cell r="A116" t="str">
            <v>PRESSURIZAÇÃO ESCADA 1SS</v>
          </cell>
          <cell r="B116">
            <v>16.930022573363431</v>
          </cell>
          <cell r="C116">
            <v>20</v>
          </cell>
          <cell r="D116" t="str">
            <v>C</v>
          </cell>
          <cell r="E116">
            <v>16.930022573363431</v>
          </cell>
          <cell r="F116">
            <v>0.84</v>
          </cell>
          <cell r="G116">
            <v>5</v>
          </cell>
          <cell r="I116">
            <v>0.8</v>
          </cell>
          <cell r="J116">
            <v>0.84</v>
          </cell>
          <cell r="K116">
            <v>84.650112866817153</v>
          </cell>
          <cell r="L116">
            <v>100.77394388906805</v>
          </cell>
          <cell r="M116">
            <v>67.720090293453723</v>
          </cell>
          <cell r="N116">
            <v>80.619155111254443</v>
          </cell>
        </row>
        <row r="117">
          <cell r="A117" t="str">
            <v>EXAUSTÃO DE FUMAÇA</v>
          </cell>
          <cell r="B117">
            <v>16.930022573363431</v>
          </cell>
          <cell r="C117">
            <v>20</v>
          </cell>
          <cell r="D117" t="str">
            <v>C</v>
          </cell>
          <cell r="E117">
            <v>16.930022573363431</v>
          </cell>
          <cell r="F117">
            <v>0.84</v>
          </cell>
          <cell r="G117">
            <v>2</v>
          </cell>
          <cell r="I117">
            <v>1</v>
          </cell>
          <cell r="J117">
            <v>0.84</v>
          </cell>
          <cell r="K117">
            <v>33.860045146726861</v>
          </cell>
          <cell r="L117">
            <v>40.309577555627214</v>
          </cell>
          <cell r="M117">
            <v>33.860045146726861</v>
          </cell>
          <cell r="N117">
            <v>40.309577555627214</v>
          </cell>
        </row>
        <row r="118">
          <cell r="A118" t="str">
            <v>BOMBA DE RECALQUE DE ÓLEO DIESEL</v>
          </cell>
          <cell r="B118">
            <v>2.7500000000000004</v>
          </cell>
          <cell r="C118">
            <v>3</v>
          </cell>
          <cell r="D118" t="str">
            <v>H</v>
          </cell>
          <cell r="E118">
            <v>2.7500000000000004</v>
          </cell>
          <cell r="F118">
            <v>0.77</v>
          </cell>
          <cell r="G118">
            <v>2</v>
          </cell>
          <cell r="I118">
            <v>0.5</v>
          </cell>
          <cell r="J118">
            <v>0.77</v>
          </cell>
          <cell r="K118">
            <v>5.5000000000000009</v>
          </cell>
          <cell r="L118">
            <v>7.1428571428571441</v>
          </cell>
          <cell r="M118">
            <v>2.7500000000000004</v>
          </cell>
          <cell r="N118">
            <v>3.5714285714285721</v>
          </cell>
        </row>
        <row r="119">
          <cell r="A119" t="str">
            <v>ILUMINAÇÃO E TOMADAS GERADOR</v>
          </cell>
          <cell r="B119">
            <v>11.67</v>
          </cell>
          <cell r="G119">
            <v>1</v>
          </cell>
          <cell r="I119">
            <v>0.9</v>
          </cell>
          <cell r="J119">
            <v>0.94</v>
          </cell>
          <cell r="K119">
            <v>11.67</v>
          </cell>
          <cell r="L119">
            <v>12.414893617021278</v>
          </cell>
          <cell r="M119">
            <v>10.503</v>
          </cell>
          <cell r="N119">
            <v>11.17340425531915</v>
          </cell>
        </row>
        <row r="120">
          <cell r="A120" t="str">
            <v>BOMBA DE INCÊNDIO JOCKEY</v>
          </cell>
          <cell r="B120">
            <v>6.3805104408352662</v>
          </cell>
          <cell r="C120">
            <v>7.5</v>
          </cell>
          <cell r="D120" t="str">
            <v>H</v>
          </cell>
          <cell r="E120">
            <v>6.3805104408352662</v>
          </cell>
          <cell r="F120">
            <v>0.8</v>
          </cell>
          <cell r="G120">
            <v>1</v>
          </cell>
          <cell r="I120">
            <v>0</v>
          </cell>
          <cell r="J120">
            <v>0.8</v>
          </cell>
          <cell r="K120">
            <v>6.3805104408352662</v>
          </cell>
          <cell r="L120">
            <v>7.9756380510440827</v>
          </cell>
          <cell r="M120">
            <v>0</v>
          </cell>
          <cell r="N120">
            <v>0</v>
          </cell>
        </row>
        <row r="121">
          <cell r="A121" t="str">
            <v>BOMBA DE INCÊNDIO PRINCIPAL</v>
          </cell>
          <cell r="B121">
            <v>119.56521739130434</v>
          </cell>
          <cell r="C121">
            <v>150</v>
          </cell>
          <cell r="D121" t="str">
            <v>H</v>
          </cell>
          <cell r="E121">
            <v>119.56521739130434</v>
          </cell>
          <cell r="F121">
            <v>0.86</v>
          </cell>
          <cell r="G121">
            <v>1</v>
          </cell>
          <cell r="I121">
            <v>1</v>
          </cell>
          <cell r="J121">
            <v>0.86</v>
          </cell>
          <cell r="K121">
            <v>119.56521739130434</v>
          </cell>
          <cell r="L121">
            <v>139.02932254802832</v>
          </cell>
          <cell r="M121">
            <v>119.56521739130434</v>
          </cell>
          <cell r="N121">
            <v>139.02932254802832</v>
          </cell>
        </row>
        <row r="122">
          <cell r="A122" t="str">
            <v>RETIFICADOR SUBESTAÇÃO</v>
          </cell>
          <cell r="B122">
            <v>10</v>
          </cell>
          <cell r="G122">
            <v>1</v>
          </cell>
          <cell r="I122">
            <v>1</v>
          </cell>
          <cell r="J122">
            <v>0.8</v>
          </cell>
          <cell r="K122">
            <v>10</v>
          </cell>
          <cell r="L122">
            <v>12.5</v>
          </cell>
          <cell r="M122">
            <v>10</v>
          </cell>
          <cell r="N122">
            <v>12.5</v>
          </cell>
        </row>
        <row r="123">
          <cell r="A123" t="str">
            <v>TOTAL</v>
          </cell>
          <cell r="I123">
            <v>0.84231455515010045</v>
          </cell>
          <cell r="J123">
            <v>0.83689583526671951</v>
          </cell>
          <cell r="K123">
            <v>551.86220831076525</v>
          </cell>
          <cell r="L123">
            <v>660.83730680358292</v>
          </cell>
          <cell r="M123">
            <v>464.8415704974343</v>
          </cell>
          <cell r="N123">
            <v>555.43539698615996</v>
          </cell>
        </row>
        <row r="125">
          <cell r="A125" t="str">
            <v>RESUMO GERAL:</v>
          </cell>
          <cell r="B125" t="str">
            <v>kW</v>
          </cell>
          <cell r="C125" t="str">
            <v>kVA</v>
          </cell>
        </row>
        <row r="126">
          <cell r="A126" t="str">
            <v>DEMANDAS</v>
          </cell>
          <cell r="B126">
            <v>464.8415704974343</v>
          </cell>
          <cell r="C126">
            <v>555.43539698615996</v>
          </cell>
        </row>
        <row r="127">
          <cell r="A127" t="str">
            <v>RESERVA     (%)</v>
          </cell>
          <cell r="B127">
            <v>0.2</v>
          </cell>
        </row>
        <row r="128">
          <cell r="A128" t="str">
            <v>FATOR DE SIMULTANEIDADE</v>
          </cell>
          <cell r="B128">
            <v>1</v>
          </cell>
        </row>
        <row r="130">
          <cell r="A130" t="str">
            <v xml:space="preserve">DEMANDA FINAL </v>
          </cell>
          <cell r="B130">
            <v>557.80988459692117</v>
          </cell>
          <cell r="C130">
            <v>666.5224763833919</v>
          </cell>
        </row>
        <row r="131">
          <cell r="J131" t="str">
            <v>CORRENTE DE PARTIDA (PIOR CASO)</v>
          </cell>
        </row>
        <row r="132">
          <cell r="A132" t="str">
            <v>TENSÃO (V)</v>
          </cell>
          <cell r="B132">
            <v>380</v>
          </cell>
          <cell r="C132" t="str">
            <v>V</v>
          </cell>
          <cell r="J132">
            <v>1223.676134633914</v>
          </cell>
          <cell r="K132" t="str">
            <v>A</v>
          </cell>
        </row>
        <row r="133">
          <cell r="A133" t="str">
            <v>CORRENTE (A)</v>
          </cell>
          <cell r="B133">
            <v>1012.676134633914</v>
          </cell>
          <cell r="C133" t="str">
            <v>A</v>
          </cell>
        </row>
        <row r="134">
          <cell r="A134" t="str">
            <v>DISJUNTOR GERAL</v>
          </cell>
          <cell r="B134">
            <v>1250</v>
          </cell>
          <cell r="C134" t="str">
            <v>A</v>
          </cell>
          <cell r="I134" t="str">
            <v>Ip/In</v>
          </cell>
          <cell r="J134">
            <v>0.97894090770713116</v>
          </cell>
          <cell r="K134" t="str">
            <v>A</v>
          </cell>
        </row>
        <row r="136">
          <cell r="A136" t="str">
            <v>TRANSFORMADOR DE 750KVA</v>
          </cell>
        </row>
        <row r="139">
          <cell r="A139" t="str">
            <v>TRANSFORMADOR 2.1 – PBT-2.1 EM EMERGÊNCIA</v>
          </cell>
        </row>
        <row r="141">
          <cell r="A141" t="str">
            <v>FINALIDADE</v>
          </cell>
          <cell r="B141" t="str">
            <v>POT. UNIT. (kW)</v>
          </cell>
          <cell r="C141" t="str">
            <v>POT. UNIT. (CV)</v>
          </cell>
          <cell r="D141" t="str">
            <v>T I P O</v>
          </cell>
          <cell r="E141" t="str">
            <v>POT-M (KW)</v>
          </cell>
          <cell r="F141" t="str">
            <v>FP- M</v>
          </cell>
          <cell r="G141" t="str">
            <v>QTDE.</v>
          </cell>
          <cell r="H141" t="str">
            <v>PÓLOS</v>
          </cell>
          <cell r="I141" t="str">
            <v>F.D.</v>
          </cell>
          <cell r="J141" t="str">
            <v>F.P.</v>
          </cell>
          <cell r="K141" t="str">
            <v>POT. INSTALADA (kW)</v>
          </cell>
          <cell r="L141" t="str">
            <v>POT. INSTALADA (kVA)</v>
          </cell>
          <cell r="M141" t="str">
            <v>POT. DEMANDADA (kW)</v>
          </cell>
          <cell r="N141" t="str">
            <v>POT. DEMANDADA (kVA)</v>
          </cell>
        </row>
        <row r="142">
          <cell r="A142" t="str">
            <v>ILUMINAÇÃO HELIPONTO</v>
          </cell>
          <cell r="B142">
            <v>10</v>
          </cell>
          <cell r="E142" t="e">
            <v>#N/A</v>
          </cell>
          <cell r="F142" t="e">
            <v>#N/A</v>
          </cell>
          <cell r="G142">
            <v>1</v>
          </cell>
          <cell r="I142">
            <v>1</v>
          </cell>
          <cell r="J142">
            <v>0.9</v>
          </cell>
          <cell r="K142">
            <v>10</v>
          </cell>
          <cell r="L142">
            <v>11.111111111111111</v>
          </cell>
          <cell r="M142">
            <v>10</v>
          </cell>
          <cell r="N142">
            <v>11.111111111111111</v>
          </cell>
        </row>
        <row r="143">
          <cell r="A143" t="str">
            <v>ELEVADORE HELIPONTO</v>
          </cell>
          <cell r="B143">
            <v>12</v>
          </cell>
          <cell r="E143" t="e">
            <v>#N/A</v>
          </cell>
          <cell r="F143" t="e">
            <v>#N/A</v>
          </cell>
          <cell r="G143">
            <v>2</v>
          </cell>
          <cell r="I143">
            <v>1</v>
          </cell>
          <cell r="J143">
            <v>0.9</v>
          </cell>
          <cell r="K143">
            <v>24</v>
          </cell>
          <cell r="L143">
            <v>26.666666666666664</v>
          </cell>
          <cell r="M143">
            <v>24</v>
          </cell>
          <cell r="N143">
            <v>26.666666666666664</v>
          </cell>
        </row>
        <row r="144">
          <cell r="A144" t="str">
            <v>ILUMINAÇÃO E COMANDO ELEVADORE HELIPONTO</v>
          </cell>
          <cell r="B144">
            <v>1.3</v>
          </cell>
          <cell r="E144" t="e">
            <v>#N/A</v>
          </cell>
          <cell r="F144" t="e">
            <v>#N/A</v>
          </cell>
          <cell r="G144">
            <v>1</v>
          </cell>
          <cell r="I144">
            <v>1</v>
          </cell>
          <cell r="J144">
            <v>0.8</v>
          </cell>
          <cell r="K144">
            <v>1.3</v>
          </cell>
          <cell r="L144">
            <v>1.625</v>
          </cell>
          <cell r="M144">
            <v>1.3</v>
          </cell>
          <cell r="N144">
            <v>1.625</v>
          </cell>
        </row>
        <row r="145">
          <cell r="A145" t="str">
            <v>ELEVADORES ZONA ALTA</v>
          </cell>
          <cell r="B145">
            <v>70</v>
          </cell>
          <cell r="E145" t="e">
            <v>#N/A</v>
          </cell>
          <cell r="F145" t="e">
            <v>#N/A</v>
          </cell>
          <cell r="G145">
            <v>8</v>
          </cell>
          <cell r="I145">
            <v>0.13</v>
          </cell>
          <cell r="J145">
            <v>0.8</v>
          </cell>
          <cell r="K145">
            <v>560</v>
          </cell>
          <cell r="L145">
            <v>700</v>
          </cell>
          <cell r="M145">
            <v>72.8</v>
          </cell>
          <cell r="N145">
            <v>91</v>
          </cell>
        </row>
        <row r="146">
          <cell r="A146" t="str">
            <v>ILUMINAÇÃO E COMANDO ELEVADORES ZONA ALTA</v>
          </cell>
          <cell r="B146">
            <v>3</v>
          </cell>
          <cell r="E146" t="e">
            <v>#N/A</v>
          </cell>
          <cell r="F146" t="e">
            <v>#N/A</v>
          </cell>
          <cell r="G146">
            <v>1</v>
          </cell>
          <cell r="I146">
            <v>0.13</v>
          </cell>
          <cell r="J146">
            <v>0.8</v>
          </cell>
          <cell r="K146">
            <v>3</v>
          </cell>
          <cell r="L146">
            <v>3.75</v>
          </cell>
          <cell r="M146">
            <v>0.39</v>
          </cell>
          <cell r="N146">
            <v>0.48750000000000004</v>
          </cell>
        </row>
        <row r="147">
          <cell r="A147" t="str">
            <v>VENTILAÇÃO</v>
          </cell>
          <cell r="B147">
            <v>83.25</v>
          </cell>
          <cell r="G147">
            <v>1</v>
          </cell>
          <cell r="I147">
            <v>0</v>
          </cell>
          <cell r="J147">
            <v>0.8</v>
          </cell>
          <cell r="K147">
            <v>83.25</v>
          </cell>
          <cell r="L147">
            <v>104.0625</v>
          </cell>
          <cell r="M147">
            <v>0</v>
          </cell>
          <cell r="N147">
            <v>0</v>
          </cell>
        </row>
        <row r="148">
          <cell r="A148" t="str">
            <v>BOMBAS DA CENTRAL DE ÁGUA GELADA</v>
          </cell>
          <cell r="B148">
            <v>535</v>
          </cell>
          <cell r="G148">
            <v>1</v>
          </cell>
          <cell r="I148">
            <v>0</v>
          </cell>
          <cell r="J148">
            <v>1.8</v>
          </cell>
          <cell r="K148">
            <v>535</v>
          </cell>
          <cell r="L148">
            <v>297.22222222222223</v>
          </cell>
          <cell r="M148">
            <v>0</v>
          </cell>
          <cell r="N148">
            <v>0</v>
          </cell>
        </row>
        <row r="153">
          <cell r="A153" t="str">
            <v>TOTAL</v>
          </cell>
          <cell r="I153">
            <v>8.9178414368501088E-2</v>
          </cell>
          <cell r="J153">
            <v>0.82886217251514727</v>
          </cell>
          <cell r="K153">
            <v>1216.55</v>
          </cell>
          <cell r="L153">
            <v>1144.4375</v>
          </cell>
          <cell r="M153">
            <v>108.49</v>
          </cell>
          <cell r="N153">
            <v>130.89027777777778</v>
          </cell>
        </row>
        <row r="155">
          <cell r="A155" t="str">
            <v>RESUMO GERAL:</v>
          </cell>
          <cell r="B155" t="str">
            <v>kW</v>
          </cell>
          <cell r="C155" t="str">
            <v>kVA</v>
          </cell>
        </row>
        <row r="156">
          <cell r="A156" t="str">
            <v>DEMANDAS</v>
          </cell>
          <cell r="B156">
            <v>108.49</v>
          </cell>
          <cell r="C156">
            <v>130.89027777777778</v>
          </cell>
        </row>
        <row r="157">
          <cell r="A157" t="str">
            <v>RESERVA     (%)</v>
          </cell>
          <cell r="B157">
            <v>0.2</v>
          </cell>
        </row>
        <row r="158">
          <cell r="A158" t="str">
            <v>FATOR DE SIMULTANEIDADE</v>
          </cell>
          <cell r="B158">
            <v>1</v>
          </cell>
        </row>
        <row r="160">
          <cell r="A160" t="str">
            <v xml:space="preserve">DEMANDA FINAL </v>
          </cell>
          <cell r="B160">
            <v>130.18799999999999</v>
          </cell>
          <cell r="C160">
            <v>157.06833333333333</v>
          </cell>
        </row>
        <row r="162">
          <cell r="A162" t="str">
            <v>TENSÃO (V)</v>
          </cell>
          <cell r="B162">
            <v>380</v>
          </cell>
          <cell r="C162" t="str">
            <v>V</v>
          </cell>
        </row>
        <row r="163">
          <cell r="A163" t="str">
            <v>CORRENTE (A)</v>
          </cell>
          <cell r="B163">
            <v>238.64064350306808</v>
          </cell>
          <cell r="C163" t="str">
            <v>A</v>
          </cell>
        </row>
        <row r="164">
          <cell r="A164" t="str">
            <v>DISJUNTOR GERAL</v>
          </cell>
          <cell r="B164">
            <v>2500</v>
          </cell>
          <cell r="C164" t="str">
            <v>A</v>
          </cell>
        </row>
        <row r="166">
          <cell r="A166" t="str">
            <v>TRANSFORMADOR DE 1500KVA</v>
          </cell>
        </row>
        <row r="170">
          <cell r="A170" t="str">
            <v>TRANSFORMADOR 2.2 – PBT-2.2 EM EMERGÊNCIA</v>
          </cell>
        </row>
        <row r="172">
          <cell r="A172" t="str">
            <v>FINALIDADE</v>
          </cell>
          <cell r="B172" t="str">
            <v>POT. UNIT. (kW)</v>
          </cell>
          <cell r="C172" t="str">
            <v>POT. UNIT. (CV)</v>
          </cell>
          <cell r="D172" t="str">
            <v>T I P O</v>
          </cell>
          <cell r="E172" t="str">
            <v>POT-M (KW)</v>
          </cell>
          <cell r="F172" t="str">
            <v>FP- M</v>
          </cell>
          <cell r="G172" t="str">
            <v>QTDE.</v>
          </cell>
          <cell r="H172" t="str">
            <v>PÓLOS</v>
          </cell>
          <cell r="I172" t="str">
            <v>F.D.</v>
          </cell>
          <cell r="J172" t="str">
            <v>F.P.</v>
          </cell>
          <cell r="K172" t="str">
            <v>POT. INSTALADA (kW)</v>
          </cell>
          <cell r="L172" t="str">
            <v>POT. INSTALADA (kVA)</v>
          </cell>
          <cell r="M172" t="str">
            <v>POT. DEMANDADA (kW)</v>
          </cell>
          <cell r="N172" t="str">
            <v>POT. DEMANDADA (kVA)</v>
          </cell>
        </row>
        <row r="173">
          <cell r="A173" t="str">
            <v>BARRAMENTO BLINDADO BB2.1/2.3 ESCRITÓRIOS</v>
          </cell>
          <cell r="B173">
            <v>96.05</v>
          </cell>
          <cell r="E173" t="e">
            <v>#N/A</v>
          </cell>
          <cell r="F173" t="e">
            <v>#N/A</v>
          </cell>
          <cell r="G173">
            <v>1</v>
          </cell>
          <cell r="I173">
            <v>1</v>
          </cell>
          <cell r="J173">
            <v>0.98</v>
          </cell>
          <cell r="K173">
            <v>96.05</v>
          </cell>
          <cell r="L173">
            <v>98.010204081632651</v>
          </cell>
          <cell r="M173">
            <v>96.05</v>
          </cell>
          <cell r="N173">
            <v>98.010204081632651</v>
          </cell>
        </row>
        <row r="174">
          <cell r="A174" t="str">
            <v>BARRAMENTO BLINDADO 2.2/2.4 FANCOIL ESCRITÓRIOS</v>
          </cell>
          <cell r="B174">
            <v>8.5227272727272734</v>
          </cell>
          <cell r="C174">
            <v>10</v>
          </cell>
          <cell r="D174" t="str">
            <v>C</v>
          </cell>
          <cell r="E174">
            <v>8.5227272727272734</v>
          </cell>
          <cell r="F174">
            <v>0.77</v>
          </cell>
          <cell r="G174">
            <v>34</v>
          </cell>
          <cell r="I174">
            <v>0</v>
          </cell>
          <cell r="J174">
            <v>0.77</v>
          </cell>
          <cell r="K174">
            <v>289.77272727272731</v>
          </cell>
          <cell r="L174">
            <v>376.32821723730819</v>
          </cell>
          <cell r="M174">
            <v>0</v>
          </cell>
          <cell r="N174">
            <v>0</v>
          </cell>
        </row>
        <row r="175">
          <cell r="A175" t="str">
            <v>TOTAL</v>
          </cell>
          <cell r="I175">
            <v>0.24894852793911473</v>
          </cell>
          <cell r="J175">
            <v>0.98</v>
          </cell>
          <cell r="K175">
            <v>385.82272727272732</v>
          </cell>
          <cell r="L175">
            <v>474.33842131894085</v>
          </cell>
          <cell r="M175">
            <v>96.05</v>
          </cell>
          <cell r="N175">
            <v>98.010204081632651</v>
          </cell>
        </row>
        <row r="178">
          <cell r="A178" t="str">
            <v>RESUMO GERAL:</v>
          </cell>
          <cell r="B178" t="str">
            <v>kW</v>
          </cell>
          <cell r="C178" t="str">
            <v>kVA</v>
          </cell>
        </row>
        <row r="179">
          <cell r="A179" t="str">
            <v>DEMANDAS</v>
          </cell>
          <cell r="B179">
            <v>96.05</v>
          </cell>
          <cell r="C179">
            <v>98.010204081632651</v>
          </cell>
        </row>
        <row r="180">
          <cell r="A180" t="str">
            <v>RESERVA     (%)</v>
          </cell>
          <cell r="B180">
            <v>0.2</v>
          </cell>
        </row>
        <row r="181">
          <cell r="A181" t="str">
            <v>FATOR DE SIMULTANEIDADE</v>
          </cell>
          <cell r="B181">
            <v>1</v>
          </cell>
        </row>
        <row r="183">
          <cell r="A183" t="str">
            <v xml:space="preserve">DEMANDA FINAL </v>
          </cell>
          <cell r="B183">
            <v>115.25999999999999</v>
          </cell>
          <cell r="C183">
            <v>117.61224489795917</v>
          </cell>
        </row>
        <row r="185">
          <cell r="A185" t="str">
            <v>TENSÃO (V)</v>
          </cell>
          <cell r="B185">
            <v>380</v>
          </cell>
          <cell r="C185" t="str">
            <v>V</v>
          </cell>
        </row>
        <row r="186">
          <cell r="A186" t="str">
            <v>CORRENTE (A)</v>
          </cell>
          <cell r="B186">
            <v>178.69331908377086</v>
          </cell>
          <cell r="C186" t="str">
            <v>A</v>
          </cell>
        </row>
        <row r="187">
          <cell r="A187" t="str">
            <v>DISJUNTOR GERAL</v>
          </cell>
          <cell r="B187">
            <v>2500</v>
          </cell>
          <cell r="C187" t="str">
            <v>A</v>
          </cell>
        </row>
        <row r="189">
          <cell r="A189" t="str">
            <v>TRANSFORMADOR DE 1500KVA</v>
          </cell>
        </row>
        <row r="192">
          <cell r="A192" t="str">
            <v>TRANSFORMADOR 2.3 – PBT-2.3</v>
          </cell>
        </row>
        <row r="194">
          <cell r="A194" t="str">
            <v>FINALIDADE</v>
          </cell>
          <cell r="B194" t="str">
            <v>POT. UNIT. (kW)</v>
          </cell>
          <cell r="C194" t="str">
            <v>POT. UNIT. (CV)</v>
          </cell>
          <cell r="D194" t="str">
            <v>T I P O</v>
          </cell>
          <cell r="E194" t="str">
            <v>POT-M (KW)</v>
          </cell>
          <cell r="F194" t="str">
            <v>FP- M</v>
          </cell>
          <cell r="G194" t="str">
            <v>QTDE.</v>
          </cell>
          <cell r="H194" t="str">
            <v>PÓLOS</v>
          </cell>
          <cell r="I194" t="str">
            <v>F.D.</v>
          </cell>
          <cell r="J194" t="str">
            <v>F.P.</v>
          </cell>
          <cell r="K194" t="str">
            <v>POT. INSTALADA (kW)</v>
          </cell>
          <cell r="L194" t="str">
            <v>POT. INSTALADA (kVA)</v>
          </cell>
          <cell r="M194" t="str">
            <v>POT. DEMANDADA (kW)</v>
          </cell>
          <cell r="N194" t="str">
            <v>POT. DEMANDADA (kVA)</v>
          </cell>
        </row>
        <row r="195">
          <cell r="A195" t="str">
            <v>CHILER</v>
          </cell>
          <cell r="B195">
            <v>500</v>
          </cell>
          <cell r="E195" t="e">
            <v>#N/A</v>
          </cell>
          <cell r="F195" t="e">
            <v>#N/A</v>
          </cell>
          <cell r="G195">
            <v>2</v>
          </cell>
          <cell r="I195">
            <v>9.9999999999999995E-7</v>
          </cell>
          <cell r="J195">
            <v>0.9</v>
          </cell>
          <cell r="K195">
            <v>1000</v>
          </cell>
          <cell r="L195">
            <v>1111.1111111111111</v>
          </cell>
          <cell r="M195">
            <v>1E-3</v>
          </cell>
          <cell r="N195">
            <v>1.1111111111111111E-3</v>
          </cell>
        </row>
        <row r="196">
          <cell r="A196" t="str">
            <v>CHILER</v>
          </cell>
          <cell r="B196">
            <v>310</v>
          </cell>
          <cell r="E196" t="e">
            <v>#N/A</v>
          </cell>
          <cell r="F196" t="e">
            <v>#N/A</v>
          </cell>
          <cell r="G196">
            <v>1</v>
          </cell>
          <cell r="I196">
            <v>9.9999999999999995E-7</v>
          </cell>
          <cell r="J196">
            <v>0.9</v>
          </cell>
          <cell r="K196">
            <v>310</v>
          </cell>
          <cell r="L196">
            <v>344.44444444444446</v>
          </cell>
          <cell r="M196">
            <v>3.1E-4</v>
          </cell>
          <cell r="N196">
            <v>3.4444444444444442E-4</v>
          </cell>
        </row>
        <row r="197">
          <cell r="A197" t="str">
            <v>TOTAL</v>
          </cell>
          <cell r="I197">
            <v>9.9999999999999995E-7</v>
          </cell>
          <cell r="J197">
            <v>0.9</v>
          </cell>
          <cell r="K197">
            <v>1310</v>
          </cell>
          <cell r="L197">
            <v>1455.5555555555557</v>
          </cell>
          <cell r="M197">
            <v>1.31E-3</v>
          </cell>
          <cell r="N197">
            <v>1.4555555555555554E-3</v>
          </cell>
        </row>
        <row r="200">
          <cell r="A200" t="str">
            <v>RESUMO GERAL:</v>
          </cell>
          <cell r="B200" t="str">
            <v>kW</v>
          </cell>
          <cell r="C200" t="str">
            <v>kVA</v>
          </cell>
        </row>
        <row r="201">
          <cell r="A201" t="str">
            <v>DEMANDAS</v>
          </cell>
          <cell r="B201">
            <v>1.31E-3</v>
          </cell>
          <cell r="C201">
            <v>1.4555555555555554E-3</v>
          </cell>
        </row>
        <row r="202">
          <cell r="A202" t="str">
            <v>RESERVA     (%)</v>
          </cell>
          <cell r="B202">
            <v>0.2</v>
          </cell>
        </row>
        <row r="203">
          <cell r="A203" t="str">
            <v>FATOR DE SIMULTANEIDADE</v>
          </cell>
          <cell r="B203">
            <v>1</v>
          </cell>
        </row>
        <row r="205">
          <cell r="A205" t="str">
            <v xml:space="preserve">DEMANDA FINAL </v>
          </cell>
          <cell r="B205">
            <v>1.5719999999999998E-3</v>
          </cell>
          <cell r="C205">
            <v>1.7466666666666665E-3</v>
          </cell>
        </row>
        <row r="207">
          <cell r="A207" t="str">
            <v>TENSÃO (V)</v>
          </cell>
          <cell r="B207">
            <v>380</v>
          </cell>
          <cell r="C207" t="str">
            <v>V</v>
          </cell>
        </row>
        <row r="208">
          <cell r="A208" t="str">
            <v>CORRENTE (A)</v>
          </cell>
          <cell r="B208">
            <v>2.6537854478540695E-3</v>
          </cell>
          <cell r="C208" t="str">
            <v>A</v>
          </cell>
        </row>
        <row r="209">
          <cell r="A209" t="str">
            <v>DISJUNTOR GERAL</v>
          </cell>
          <cell r="B209">
            <v>2500</v>
          </cell>
          <cell r="C209" t="str">
            <v>A</v>
          </cell>
        </row>
        <row r="211">
          <cell r="A211" t="str">
            <v>TRANSFORMADOR DE 1500KVA</v>
          </cell>
        </row>
        <row r="215">
          <cell r="A215" t="str">
            <v>DEMANDA TOTAL DO GERADOR EM EMERGÊNCIA – 1º FASE</v>
          </cell>
        </row>
        <row r="217">
          <cell r="A217" t="str">
            <v>FINALIDADE</v>
          </cell>
          <cell r="B217" t="str">
            <v>POT. UNIT. (kW)</v>
          </cell>
          <cell r="C217" t="str">
            <v>POT. UNIT. (CV)</v>
          </cell>
          <cell r="D217" t="str">
            <v>T I P O</v>
          </cell>
          <cell r="E217" t="str">
            <v>POT-M (KW)</v>
          </cell>
          <cell r="F217" t="str">
            <v>FP- M</v>
          </cell>
          <cell r="G217" t="str">
            <v>QTDE.</v>
          </cell>
          <cell r="H217" t="str">
            <v>PÓLOS</v>
          </cell>
          <cell r="I217" t="str">
            <v>F.D.</v>
          </cell>
          <cell r="J217" t="str">
            <v>F.P.</v>
          </cell>
          <cell r="K217" t="str">
            <v>POT. INSTALADA (kW)</v>
          </cell>
          <cell r="L217" t="str">
            <v>POT. INSTALADA (kVA)</v>
          </cell>
          <cell r="M217" t="str">
            <v>POT. DEMANDADA (kW)</v>
          </cell>
          <cell r="N217" t="str">
            <v>POT. DEMANDADA (kVA)</v>
          </cell>
        </row>
        <row r="218">
          <cell r="A218" t="str">
            <v>TRANSFORMADOR 1.1  PBT-1.1</v>
          </cell>
          <cell r="B218">
            <v>324.10509426511931</v>
          </cell>
          <cell r="E218" t="e">
            <v>#N/A</v>
          </cell>
          <cell r="F218" t="e">
            <v>#N/A</v>
          </cell>
          <cell r="G218">
            <v>1</v>
          </cell>
          <cell r="I218">
            <v>0.79896043489677604</v>
          </cell>
          <cell r="J218">
            <v>0.85752015197356957</v>
          </cell>
          <cell r="K218">
            <v>324.10509426511931</v>
          </cell>
          <cell r="L218">
            <v>377.95624221681129</v>
          </cell>
          <cell r="M218">
            <v>258.94714706632033</v>
          </cell>
          <cell r="N218">
            <v>301.97208365349479</v>
          </cell>
        </row>
        <row r="219">
          <cell r="A219" t="str">
            <v>TRANSFORMADOR 1.2  PBT-1.2</v>
          </cell>
          <cell r="B219">
            <v>1391.0193808785871</v>
          </cell>
          <cell r="E219" t="e">
            <v>#N/A</v>
          </cell>
          <cell r="F219" t="e">
            <v>#N/A</v>
          </cell>
          <cell r="G219">
            <v>1</v>
          </cell>
          <cell r="I219">
            <v>5.8131468987100983E-2</v>
          </cell>
          <cell r="J219">
            <v>0.79999999999999993</v>
          </cell>
          <cell r="K219">
            <v>1391.0193808785871</v>
          </cell>
          <cell r="L219">
            <v>1738.7742260982341</v>
          </cell>
          <cell r="M219">
            <v>80.861999999999995</v>
          </cell>
          <cell r="N219">
            <v>101.0775</v>
          </cell>
        </row>
        <row r="220">
          <cell r="A220" t="str">
            <v>TRANSFORMADOR 2.1  PBT-2.1</v>
          </cell>
          <cell r="B220">
            <v>1216.55</v>
          </cell>
          <cell r="E220" t="e">
            <v>#N/A</v>
          </cell>
          <cell r="F220" t="e">
            <v>#N/A</v>
          </cell>
          <cell r="G220">
            <v>1</v>
          </cell>
          <cell r="I220">
            <v>8.9178414368501088E-2</v>
          </cell>
          <cell r="J220">
            <v>0.82886217251514727</v>
          </cell>
          <cell r="K220">
            <v>1216.55</v>
          </cell>
          <cell r="L220">
            <v>1467.7349749336856</v>
          </cell>
          <cell r="M220">
            <v>108.49</v>
          </cell>
          <cell r="N220">
            <v>130.89027777777778</v>
          </cell>
        </row>
        <row r="221">
          <cell r="A221" t="str">
            <v>TRANSFORMADOR 2.2  PBT-2.2</v>
          </cell>
          <cell r="B221">
            <v>385.82272727272732</v>
          </cell>
          <cell r="E221" t="e">
            <v>#N/A</v>
          </cell>
          <cell r="F221" t="e">
            <v>#N/A</v>
          </cell>
          <cell r="G221">
            <v>1</v>
          </cell>
          <cell r="I221">
            <v>0.24894852793911473</v>
          </cell>
          <cell r="J221">
            <v>0.98</v>
          </cell>
          <cell r="K221">
            <v>385.82272727272732</v>
          </cell>
          <cell r="L221">
            <v>393.6966604823748</v>
          </cell>
          <cell r="M221">
            <v>96.05</v>
          </cell>
          <cell r="N221">
            <v>98.010204081632651</v>
          </cell>
        </row>
        <row r="222">
          <cell r="A222" t="str">
            <v>TRANSFORMADOR 2.3  PBT-2.3</v>
          </cell>
          <cell r="B222">
            <v>1310</v>
          </cell>
          <cell r="E222" t="e">
            <v>#N/A</v>
          </cell>
          <cell r="F222" t="e">
            <v>#N/A</v>
          </cell>
          <cell r="G222">
            <v>1</v>
          </cell>
          <cell r="I222">
            <v>9.9999999999999995E-7</v>
          </cell>
          <cell r="J222">
            <v>0.9</v>
          </cell>
          <cell r="K222">
            <v>1310</v>
          </cell>
          <cell r="L222">
            <v>1455.5555555555554</v>
          </cell>
          <cell r="M222">
            <v>1.31E-3</v>
          </cell>
          <cell r="N222">
            <v>1.4555555555555554E-3</v>
          </cell>
        </row>
        <row r="223">
          <cell r="A223" t="str">
            <v>TRANSFORMADOR CM1.1 PBT-SEG</v>
          </cell>
          <cell r="B223">
            <v>551.86220831076525</v>
          </cell>
          <cell r="E223" t="e">
            <v>#N/A</v>
          </cell>
          <cell r="F223" t="e">
            <v>#N/A</v>
          </cell>
          <cell r="G223">
            <v>1</v>
          </cell>
          <cell r="I223">
            <v>0.84231455515010045</v>
          </cell>
          <cell r="J223">
            <v>0.83689583526671951</v>
          </cell>
          <cell r="K223">
            <v>551.86220831076525</v>
          </cell>
          <cell r="L223">
            <v>659.41564655401373</v>
          </cell>
          <cell r="M223">
            <v>464.8415704974343</v>
          </cell>
          <cell r="N223">
            <v>555.43539698615996</v>
          </cell>
        </row>
        <row r="224">
          <cell r="A224" t="str">
            <v>TOTAL</v>
          </cell>
          <cell r="I224">
            <v>0.19484881189623038</v>
          </cell>
          <cell r="J224">
            <v>0.84992685384910982</v>
          </cell>
          <cell r="K224">
            <v>5179.3594107271983</v>
          </cell>
          <cell r="L224">
            <v>6093.1333058406753</v>
          </cell>
          <cell r="M224">
            <v>1009.1920275637546</v>
          </cell>
          <cell r="N224">
            <v>1187.3869180546208</v>
          </cell>
        </row>
        <row r="227">
          <cell r="A227" t="str">
            <v>RESUMO GERAL:</v>
          </cell>
          <cell r="B227" t="str">
            <v>kW</v>
          </cell>
          <cell r="C227" t="str">
            <v>kVA</v>
          </cell>
        </row>
        <row r="228">
          <cell r="A228" t="str">
            <v>DEMANDAS</v>
          </cell>
          <cell r="B228">
            <v>1009.1920275637546</v>
          </cell>
          <cell r="C228">
            <v>1187.3869180546208</v>
          </cell>
        </row>
        <row r="229">
          <cell r="A229" t="str">
            <v>RESERVA     (%)</v>
          </cell>
          <cell r="B229">
            <v>0.2</v>
          </cell>
        </row>
        <row r="230">
          <cell r="A230" t="str">
            <v>FATOR DE SIMULTANEIDADE</v>
          </cell>
          <cell r="B230">
            <v>1</v>
          </cell>
        </row>
        <row r="232">
          <cell r="A232" t="str">
            <v xml:space="preserve">DEMANDA FINAL </v>
          </cell>
          <cell r="B232">
            <v>1211.0304330765055</v>
          </cell>
          <cell r="C232">
            <v>1424.8643016655449</v>
          </cell>
        </row>
        <row r="234">
          <cell r="A234" t="str">
            <v>TENSÃO (V)</v>
          </cell>
          <cell r="B234">
            <v>380</v>
          </cell>
          <cell r="C234" t="str">
            <v>V</v>
          </cell>
        </row>
        <row r="235">
          <cell r="A235" t="str">
            <v>CORRENTE (A)</v>
          </cell>
          <cell r="B235">
            <v>2164.8573371718176</v>
          </cell>
          <cell r="C235" t="str">
            <v>A</v>
          </cell>
        </row>
        <row r="236">
          <cell r="A236" t="str">
            <v>DISJUNTOR GERAL</v>
          </cell>
          <cell r="B236">
            <v>1250</v>
          </cell>
          <cell r="C236" t="str">
            <v>A</v>
          </cell>
        </row>
        <row r="238">
          <cell r="A238" t="str">
            <v>ADOTADO GERADOR DE 1165/1040KVA</v>
          </cell>
        </row>
        <row r="243">
          <cell r="A243" t="str">
            <v>TABELA DE EMERGÊNICA GERAL – 1º FASE</v>
          </cell>
        </row>
        <row r="245">
          <cell r="A245" t="str">
            <v>FINALIDADE</v>
          </cell>
          <cell r="B245" t="str">
            <v>POT. UNIT. (kW)</v>
          </cell>
          <cell r="C245" t="str">
            <v>POT. UNIT. (CV)</v>
          </cell>
          <cell r="D245" t="str">
            <v>T I P O</v>
          </cell>
          <cell r="E245" t="str">
            <v>POT-M (KW)</v>
          </cell>
          <cell r="F245" t="str">
            <v>FP- M</v>
          </cell>
          <cell r="G245" t="str">
            <v>QTDE.</v>
          </cell>
          <cell r="H245" t="str">
            <v>PÓLOS</v>
          </cell>
          <cell r="I245" t="str">
            <v>F.D.</v>
          </cell>
          <cell r="J245" t="str">
            <v>F.P.</v>
          </cell>
          <cell r="K245" t="str">
            <v>POT. INSTALADA (kW)</v>
          </cell>
          <cell r="L245" t="str">
            <v>POT. INSTALADA (kVA)</v>
          </cell>
          <cell r="M245" t="str">
            <v>POT. DEMANDADA (kW)</v>
          </cell>
          <cell r="N245" t="str">
            <v>POT. DEMANDADA (kVA)</v>
          </cell>
        </row>
        <row r="246">
          <cell r="A246" t="str">
            <v>BARRAMENTO BLINDADO BB1.1/1.3 – ILUMINAÇÃO HALL</v>
          </cell>
          <cell r="B246">
            <v>123.78</v>
          </cell>
          <cell r="E246" t="e">
            <v>#N/A</v>
          </cell>
          <cell r="F246" t="e">
            <v>#N/A</v>
          </cell>
          <cell r="G246">
            <v>1</v>
          </cell>
          <cell r="I246">
            <v>0.72387274236801691</v>
          </cell>
          <cell r="J246">
            <v>0.98</v>
          </cell>
          <cell r="K246">
            <v>123.78</v>
          </cell>
          <cell r="L246">
            <v>126.30612244897959</v>
          </cell>
          <cell r="M246">
            <v>89.600968050313128</v>
          </cell>
          <cell r="N246">
            <v>91.4295592350134</v>
          </cell>
        </row>
        <row r="247">
          <cell r="A247" t="str">
            <v>QD-B1-3S</v>
          </cell>
          <cell r="B247">
            <v>140.32509426511928</v>
          </cell>
          <cell r="E247" t="e">
            <v>#N/A</v>
          </cell>
          <cell r="F247" t="e">
            <v>#N/A</v>
          </cell>
          <cell r="G247">
            <v>1</v>
          </cell>
          <cell r="I247">
            <v>1</v>
          </cell>
          <cell r="J247">
            <v>0.77296462798671983</v>
          </cell>
          <cell r="K247">
            <v>140.32509426511928</v>
          </cell>
          <cell r="L247">
            <v>181.54141752982022</v>
          </cell>
          <cell r="M247">
            <v>140.32509426511928</v>
          </cell>
          <cell r="N247">
            <v>181.54141752982022</v>
          </cell>
        </row>
        <row r="248">
          <cell r="A248" t="str">
            <v>NO BREAK</v>
          </cell>
          <cell r="B248">
            <v>30</v>
          </cell>
          <cell r="G248">
            <v>2</v>
          </cell>
          <cell r="I248">
            <v>0.5</v>
          </cell>
          <cell r="J248">
            <v>1</v>
          </cell>
          <cell r="K248">
            <v>60</v>
          </cell>
          <cell r="L248">
            <v>60</v>
          </cell>
          <cell r="M248">
            <v>30</v>
          </cell>
          <cell r="N248">
            <v>30</v>
          </cell>
        </row>
        <row r="249">
          <cell r="A249" t="str">
            <v>ILUMINAÇÃO E COMANDO ELEVADORES SUBSOLO</v>
          </cell>
          <cell r="B249">
            <v>1.3</v>
          </cell>
          <cell r="E249" t="e">
            <v>#N/A</v>
          </cell>
          <cell r="F249" t="e">
            <v>#N/A</v>
          </cell>
          <cell r="G249">
            <v>1</v>
          </cell>
          <cell r="I249">
            <v>0.74</v>
          </cell>
          <cell r="J249">
            <v>0.8</v>
          </cell>
          <cell r="K249">
            <v>1.3</v>
          </cell>
          <cell r="L249">
            <v>1.625</v>
          </cell>
          <cell r="M249">
            <v>0.96199999999999997</v>
          </cell>
          <cell r="N249">
            <v>1.2024999999999999</v>
          </cell>
        </row>
        <row r="250">
          <cell r="A250" t="str">
            <v>ELEVADORES GARAGEM</v>
          </cell>
          <cell r="B250">
            <v>20</v>
          </cell>
          <cell r="E250" t="e">
            <v>#N/A</v>
          </cell>
          <cell r="F250" t="e">
            <v>#N/A</v>
          </cell>
          <cell r="G250">
            <v>2</v>
          </cell>
          <cell r="I250">
            <v>0.74</v>
          </cell>
          <cell r="J250">
            <v>0.8</v>
          </cell>
          <cell r="K250">
            <v>40</v>
          </cell>
          <cell r="L250">
            <v>50</v>
          </cell>
          <cell r="M250">
            <v>29.6</v>
          </cell>
          <cell r="N250">
            <v>37</v>
          </cell>
        </row>
        <row r="251">
          <cell r="A251" t="str">
            <v>ELEVADORES ZONA BAIXA</v>
          </cell>
          <cell r="B251">
            <v>50</v>
          </cell>
          <cell r="E251" t="e">
            <v>#N/A</v>
          </cell>
          <cell r="F251" t="e">
            <v>#N/A</v>
          </cell>
          <cell r="G251">
            <v>8</v>
          </cell>
          <cell r="I251">
            <v>0.125</v>
          </cell>
          <cell r="J251">
            <v>0.8</v>
          </cell>
          <cell r="K251">
            <v>400</v>
          </cell>
          <cell r="L251">
            <v>500</v>
          </cell>
          <cell r="M251">
            <v>50</v>
          </cell>
          <cell r="N251">
            <v>62.5</v>
          </cell>
        </row>
        <row r="252">
          <cell r="A252" t="str">
            <v>ILUMINAÇÃO E COMANDO ELEVADORES ZONA BAIXA</v>
          </cell>
          <cell r="B252">
            <v>3</v>
          </cell>
          <cell r="E252" t="e">
            <v>#N/A</v>
          </cell>
          <cell r="F252" t="e">
            <v>#N/A</v>
          </cell>
          <cell r="G252">
            <v>1</v>
          </cell>
          <cell r="I252">
            <v>0.1</v>
          </cell>
          <cell r="J252">
            <v>0.8</v>
          </cell>
          <cell r="K252">
            <v>3</v>
          </cell>
          <cell r="L252">
            <v>3.75</v>
          </cell>
          <cell r="M252">
            <v>0.3</v>
          </cell>
          <cell r="N252">
            <v>0.375</v>
          </cell>
        </row>
        <row r="253">
          <cell r="A253" t="str">
            <v>ELEVADOR DE SEGUANÇA</v>
          </cell>
          <cell r="B253">
            <v>35</v>
          </cell>
          <cell r="E253" t="e">
            <v>#N/A</v>
          </cell>
          <cell r="F253" t="e">
            <v>#N/A</v>
          </cell>
          <cell r="G253">
            <v>1</v>
          </cell>
          <cell r="I253">
            <v>1</v>
          </cell>
          <cell r="J253">
            <v>0.8</v>
          </cell>
          <cell r="K253">
            <v>35</v>
          </cell>
          <cell r="L253">
            <v>43.75</v>
          </cell>
          <cell r="M253">
            <v>35</v>
          </cell>
          <cell r="N253">
            <v>43.75</v>
          </cell>
        </row>
        <row r="254">
          <cell r="A254" t="str">
            <v>ILUMINAÇÃO E COMANDO ELEVADORE DE SEGURANÇA</v>
          </cell>
          <cell r="B254">
            <v>3</v>
          </cell>
          <cell r="E254" t="e">
            <v>#N/A</v>
          </cell>
          <cell r="F254" t="e">
            <v>#N/A</v>
          </cell>
          <cell r="G254">
            <v>1</v>
          </cell>
          <cell r="I254">
            <v>1</v>
          </cell>
          <cell r="J254">
            <v>0.8</v>
          </cell>
          <cell r="K254">
            <v>3</v>
          </cell>
          <cell r="L254">
            <v>3.75</v>
          </cell>
          <cell r="M254">
            <v>3</v>
          </cell>
          <cell r="N254">
            <v>3.75</v>
          </cell>
        </row>
        <row r="255">
          <cell r="A255" t="str">
            <v>PRESSURIZAÇÃO ESCADA 5SS</v>
          </cell>
          <cell r="B255">
            <v>6.3805104408352662</v>
          </cell>
          <cell r="C255">
            <v>7.5</v>
          </cell>
          <cell r="D255" t="str">
            <v>C</v>
          </cell>
          <cell r="E255">
            <v>6.3805104408352662</v>
          </cell>
          <cell r="F255">
            <v>0.8</v>
          </cell>
          <cell r="G255">
            <v>4</v>
          </cell>
          <cell r="I255">
            <v>0.5</v>
          </cell>
          <cell r="J255">
            <v>0.8</v>
          </cell>
          <cell r="K255">
            <v>25.522041763341065</v>
          </cell>
          <cell r="L255">
            <v>31.902552204176331</v>
          </cell>
          <cell r="M255">
            <v>12.761020881670532</v>
          </cell>
          <cell r="N255">
            <v>15.951276102088165</v>
          </cell>
        </row>
        <row r="256">
          <cell r="A256" t="str">
            <v>PRESSURIZAÇÃO ESCADA 3SS</v>
          </cell>
          <cell r="B256">
            <v>8.6705202312138727</v>
          </cell>
          <cell r="C256">
            <v>10</v>
          </cell>
          <cell r="D256" t="str">
            <v>C</v>
          </cell>
          <cell r="E256">
            <v>8.6705202312138727</v>
          </cell>
          <cell r="F256">
            <v>0.85</v>
          </cell>
          <cell r="G256">
            <v>2</v>
          </cell>
          <cell r="I256">
            <v>0.5</v>
          </cell>
          <cell r="J256">
            <v>0.85</v>
          </cell>
          <cell r="K256">
            <v>17.341040462427745</v>
          </cell>
          <cell r="L256">
            <v>20.401224073444407</v>
          </cell>
          <cell r="M256">
            <v>8.6705202312138727</v>
          </cell>
          <cell r="N256">
            <v>10.200612036722204</v>
          </cell>
        </row>
        <row r="257">
          <cell r="A257" t="str">
            <v>PRESSURIZAÇÃO ESCADA 1SS</v>
          </cell>
          <cell r="B257">
            <v>16.930022573363431</v>
          </cell>
          <cell r="C257">
            <v>20</v>
          </cell>
          <cell r="D257" t="str">
            <v>C</v>
          </cell>
          <cell r="E257">
            <v>16.930022573363431</v>
          </cell>
          <cell r="F257">
            <v>0.84</v>
          </cell>
          <cell r="G257">
            <v>5</v>
          </cell>
          <cell r="I257">
            <v>0.8</v>
          </cell>
          <cell r="J257">
            <v>0.84</v>
          </cell>
          <cell r="K257">
            <v>84.650112866817153</v>
          </cell>
          <cell r="L257">
            <v>100.77394388906805</v>
          </cell>
          <cell r="M257">
            <v>67.720090293453723</v>
          </cell>
          <cell r="N257">
            <v>80.619155111254443</v>
          </cell>
        </row>
        <row r="258">
          <cell r="A258" t="str">
            <v>EXAUSTÃO DE FUMAÇA</v>
          </cell>
          <cell r="B258">
            <v>16.930022573363431</v>
          </cell>
          <cell r="C258">
            <v>20</v>
          </cell>
          <cell r="D258" t="str">
            <v>C</v>
          </cell>
          <cell r="E258">
            <v>16.930022573363431</v>
          </cell>
          <cell r="F258">
            <v>0.84</v>
          </cell>
          <cell r="G258">
            <v>2</v>
          </cell>
          <cell r="I258">
            <v>1</v>
          </cell>
          <cell r="J258">
            <v>0.84</v>
          </cell>
          <cell r="K258">
            <v>33.860045146726861</v>
          </cell>
          <cell r="L258">
            <v>40.309577555627214</v>
          </cell>
          <cell r="M258">
            <v>33.860045146726861</v>
          </cell>
          <cell r="N258">
            <v>40.309577555627214</v>
          </cell>
        </row>
        <row r="259">
          <cell r="A259" t="str">
            <v>ELEVADOR DE SEGUANÇA</v>
          </cell>
          <cell r="B259">
            <v>35</v>
          </cell>
          <cell r="E259" t="e">
            <v>#N/A</v>
          </cell>
          <cell r="F259" t="e">
            <v>#N/A</v>
          </cell>
          <cell r="G259">
            <v>1</v>
          </cell>
          <cell r="I259">
            <v>1</v>
          </cell>
          <cell r="J259">
            <v>0.8</v>
          </cell>
          <cell r="K259">
            <v>35</v>
          </cell>
          <cell r="L259">
            <v>43.75</v>
          </cell>
          <cell r="M259">
            <v>35</v>
          </cell>
          <cell r="N259">
            <v>43.75</v>
          </cell>
        </row>
        <row r="260">
          <cell r="A260" t="str">
            <v>ILUMINAÇÃO E COMANDO ELEVADORE DE SEGURANÇA</v>
          </cell>
          <cell r="B260">
            <v>3</v>
          </cell>
          <cell r="E260" t="e">
            <v>#N/A</v>
          </cell>
          <cell r="F260" t="e">
            <v>#N/A</v>
          </cell>
          <cell r="G260">
            <v>1</v>
          </cell>
          <cell r="I260">
            <v>1</v>
          </cell>
          <cell r="J260">
            <v>0.8</v>
          </cell>
          <cell r="K260">
            <v>3</v>
          </cell>
          <cell r="L260">
            <v>3.75</v>
          </cell>
          <cell r="M260">
            <v>3</v>
          </cell>
          <cell r="N260">
            <v>3.75</v>
          </cell>
        </row>
        <row r="261">
          <cell r="A261" t="str">
            <v>PRESSURIZAÇÃO ESCADA 5SS</v>
          </cell>
          <cell r="B261">
            <v>6.3805104408352662</v>
          </cell>
          <cell r="C261">
            <v>7.5</v>
          </cell>
          <cell r="D261" t="str">
            <v>C</v>
          </cell>
          <cell r="E261">
            <v>6.3805104408352662</v>
          </cell>
          <cell r="F261">
            <v>0.8</v>
          </cell>
          <cell r="G261">
            <v>4</v>
          </cell>
          <cell r="I261">
            <v>0.5</v>
          </cell>
          <cell r="J261">
            <v>0.8</v>
          </cell>
          <cell r="K261">
            <v>25.522041763341065</v>
          </cell>
          <cell r="L261">
            <v>31.902552204176331</v>
          </cell>
          <cell r="M261">
            <v>12.761020881670532</v>
          </cell>
          <cell r="N261">
            <v>15.951276102088165</v>
          </cell>
        </row>
        <row r="262">
          <cell r="A262" t="str">
            <v>PRESSURIZAÇÃO ESCADA 3SS</v>
          </cell>
          <cell r="B262">
            <v>8.6705202312138727</v>
          </cell>
          <cell r="C262">
            <v>10</v>
          </cell>
          <cell r="D262" t="str">
            <v>C</v>
          </cell>
          <cell r="E262">
            <v>8.6705202312138727</v>
          </cell>
          <cell r="F262">
            <v>0.85</v>
          </cell>
          <cell r="G262">
            <v>2</v>
          </cell>
          <cell r="I262">
            <v>0.5</v>
          </cell>
          <cell r="J262">
            <v>0.85</v>
          </cell>
          <cell r="K262">
            <v>17.341040462427745</v>
          </cell>
          <cell r="L262">
            <v>20.401224073444407</v>
          </cell>
          <cell r="M262">
            <v>8.6705202312138727</v>
          </cell>
          <cell r="N262">
            <v>10.200612036722204</v>
          </cell>
        </row>
        <row r="263">
          <cell r="A263" t="str">
            <v>PRESSURIZAÇÃO ESCADA 1SS</v>
          </cell>
          <cell r="B263">
            <v>16.930022573363431</v>
          </cell>
          <cell r="C263">
            <v>20</v>
          </cell>
          <cell r="D263" t="str">
            <v>C</v>
          </cell>
          <cell r="E263">
            <v>16.930022573363431</v>
          </cell>
          <cell r="F263">
            <v>0.84</v>
          </cell>
          <cell r="G263">
            <v>5</v>
          </cell>
          <cell r="I263">
            <v>0.8</v>
          </cell>
          <cell r="J263">
            <v>0.84</v>
          </cell>
          <cell r="K263">
            <v>84.650112866817153</v>
          </cell>
          <cell r="L263">
            <v>100.77394388906805</v>
          </cell>
          <cell r="M263">
            <v>67.720090293453723</v>
          </cell>
          <cell r="N263">
            <v>80.619155111254443</v>
          </cell>
        </row>
        <row r="264">
          <cell r="A264" t="str">
            <v>EXAUSTÃO DE FUMAÇA</v>
          </cell>
          <cell r="B264">
            <v>16.930022573363431</v>
          </cell>
          <cell r="C264">
            <v>20</v>
          </cell>
          <cell r="D264" t="str">
            <v>C</v>
          </cell>
          <cell r="E264">
            <v>16.930022573363431</v>
          </cell>
          <cell r="F264">
            <v>0.84</v>
          </cell>
          <cell r="G264">
            <v>2</v>
          </cell>
          <cell r="I264">
            <v>1</v>
          </cell>
          <cell r="J264">
            <v>0.84</v>
          </cell>
          <cell r="K264">
            <v>33.860045146726861</v>
          </cell>
          <cell r="L264">
            <v>40.309577555627214</v>
          </cell>
          <cell r="M264">
            <v>33.860045146726861</v>
          </cell>
          <cell r="N264">
            <v>40.309577555627214</v>
          </cell>
        </row>
        <row r="265">
          <cell r="A265" t="str">
            <v>BOMBA DE RECALQUE DE ÓLEO DIESEL</v>
          </cell>
          <cell r="B265">
            <v>2.75</v>
          </cell>
          <cell r="C265">
            <v>3</v>
          </cell>
          <cell r="D265" t="str">
            <v>H</v>
          </cell>
          <cell r="E265">
            <v>2.75</v>
          </cell>
          <cell r="F265">
            <v>0.77</v>
          </cell>
          <cell r="G265">
            <v>2</v>
          </cell>
          <cell r="I265">
            <v>0.5</v>
          </cell>
          <cell r="J265">
            <v>0.77</v>
          </cell>
          <cell r="K265">
            <v>5.5</v>
          </cell>
          <cell r="L265">
            <v>7.1428571428571441</v>
          </cell>
          <cell r="M265">
            <v>2.75</v>
          </cell>
          <cell r="N265">
            <v>3.5714285714285721</v>
          </cell>
        </row>
        <row r="266">
          <cell r="A266" t="str">
            <v>ILUMINAÇÃO E TOMADAS GERADOR</v>
          </cell>
          <cell r="B266">
            <v>11.67</v>
          </cell>
          <cell r="G266">
            <v>1</v>
          </cell>
          <cell r="I266">
            <v>0.9</v>
          </cell>
          <cell r="J266">
            <v>0.94</v>
          </cell>
          <cell r="K266">
            <v>11.67</v>
          </cell>
          <cell r="L266">
            <v>12.414893617021276</v>
          </cell>
          <cell r="M266">
            <v>10.503</v>
          </cell>
          <cell r="N266">
            <v>11.173404255319149</v>
          </cell>
        </row>
        <row r="267">
          <cell r="A267" t="str">
            <v>BOMBA DE INCÊNDIO PRINCIPAL</v>
          </cell>
          <cell r="B267">
            <v>119.56521739130434</v>
          </cell>
          <cell r="C267">
            <v>150</v>
          </cell>
          <cell r="D267" t="str">
            <v>H</v>
          </cell>
          <cell r="E267">
            <v>119.56521739130434</v>
          </cell>
          <cell r="F267">
            <v>0.86</v>
          </cell>
          <cell r="G267">
            <v>1</v>
          </cell>
          <cell r="I267">
            <v>1</v>
          </cell>
          <cell r="J267">
            <v>0.86</v>
          </cell>
          <cell r="K267">
            <v>119.56521739130434</v>
          </cell>
          <cell r="L267">
            <v>139.02932254802832</v>
          </cell>
          <cell r="M267">
            <v>119.56521739130434</v>
          </cell>
          <cell r="N267">
            <v>139.02932254802832</v>
          </cell>
        </row>
        <row r="268">
          <cell r="A268" t="str">
            <v>RETIFICADOR SUBESTAÇÃO</v>
          </cell>
          <cell r="B268">
            <v>10</v>
          </cell>
          <cell r="G268">
            <v>1</v>
          </cell>
          <cell r="I268">
            <v>1</v>
          </cell>
          <cell r="J268">
            <v>0.8</v>
          </cell>
          <cell r="K268">
            <v>10</v>
          </cell>
          <cell r="L268">
            <v>12.5</v>
          </cell>
          <cell r="M268">
            <v>10</v>
          </cell>
          <cell r="N268">
            <v>12.5</v>
          </cell>
        </row>
        <row r="269">
          <cell r="A269" t="str">
            <v>ILUMINAÇÃO HELIPONTO</v>
          </cell>
          <cell r="B269">
            <v>10</v>
          </cell>
          <cell r="E269" t="e">
            <v>#N/A</v>
          </cell>
          <cell r="F269" t="e">
            <v>#N/A</v>
          </cell>
          <cell r="G269">
            <v>1</v>
          </cell>
          <cell r="I269">
            <v>1</v>
          </cell>
          <cell r="J269">
            <v>0.9</v>
          </cell>
          <cell r="K269">
            <v>10</v>
          </cell>
          <cell r="L269">
            <v>11.111111111111111</v>
          </cell>
          <cell r="M269">
            <v>10</v>
          </cell>
          <cell r="N269">
            <v>11.111111111111111</v>
          </cell>
        </row>
        <row r="270">
          <cell r="A270" t="str">
            <v>ELEVADORE HELIPONTO</v>
          </cell>
          <cell r="B270">
            <v>12</v>
          </cell>
          <cell r="E270" t="e">
            <v>#N/A</v>
          </cell>
          <cell r="F270" t="e">
            <v>#N/A</v>
          </cell>
          <cell r="G270">
            <v>2</v>
          </cell>
          <cell r="I270">
            <v>1</v>
          </cell>
          <cell r="J270">
            <v>0.9</v>
          </cell>
          <cell r="K270">
            <v>24</v>
          </cell>
          <cell r="L270">
            <v>26.666666666666664</v>
          </cell>
          <cell r="M270">
            <v>24</v>
          </cell>
          <cell r="N270">
            <v>26.666666666666664</v>
          </cell>
        </row>
        <row r="271">
          <cell r="A271" t="str">
            <v>ILUMINAÇÃO E COMANDO ELEVADORE HELIPONTO</v>
          </cell>
          <cell r="B271">
            <v>1.3</v>
          </cell>
          <cell r="E271" t="e">
            <v>#N/A</v>
          </cell>
          <cell r="F271" t="e">
            <v>#N/A</v>
          </cell>
          <cell r="G271">
            <v>1</v>
          </cell>
          <cell r="I271">
            <v>1</v>
          </cell>
          <cell r="J271">
            <v>0.8</v>
          </cell>
          <cell r="K271">
            <v>1.3</v>
          </cell>
          <cell r="L271">
            <v>1.625</v>
          </cell>
          <cell r="M271">
            <v>1.3</v>
          </cell>
          <cell r="N271">
            <v>1.625</v>
          </cell>
        </row>
        <row r="272">
          <cell r="A272" t="str">
            <v>ELEVADORES ZONA ALTA</v>
          </cell>
          <cell r="B272">
            <v>70</v>
          </cell>
          <cell r="E272" t="e">
            <v>#N/A</v>
          </cell>
          <cell r="F272" t="e">
            <v>#N/A</v>
          </cell>
          <cell r="G272">
            <v>8</v>
          </cell>
          <cell r="I272">
            <v>0.13</v>
          </cell>
          <cell r="J272">
            <v>0.8</v>
          </cell>
          <cell r="K272">
            <v>560</v>
          </cell>
          <cell r="L272">
            <v>700</v>
          </cell>
          <cell r="M272">
            <v>72.8</v>
          </cell>
          <cell r="N272">
            <v>91</v>
          </cell>
        </row>
        <row r="273">
          <cell r="A273" t="str">
            <v>ILUMINAÇÃO E COMANDO ELEVADORES ZONA ALTA</v>
          </cell>
          <cell r="B273">
            <v>3</v>
          </cell>
          <cell r="E273" t="e">
            <v>#N/A</v>
          </cell>
          <cell r="F273" t="e">
            <v>#N/A</v>
          </cell>
          <cell r="G273">
            <v>1</v>
          </cell>
          <cell r="I273">
            <v>0.13</v>
          </cell>
          <cell r="J273">
            <v>0.8</v>
          </cell>
          <cell r="K273">
            <v>3</v>
          </cell>
          <cell r="L273">
            <v>3.75</v>
          </cell>
          <cell r="M273">
            <v>0.39</v>
          </cell>
          <cell r="N273">
            <v>0.48749999999999999</v>
          </cell>
        </row>
        <row r="274">
          <cell r="A274" t="str">
            <v>BARRAMENTO BLINDADO BB2.1/2.3 ESCRITÓRIOS</v>
          </cell>
          <cell r="B274">
            <v>96.05</v>
          </cell>
          <cell r="E274" t="e">
            <v>#N/A</v>
          </cell>
          <cell r="F274" t="e">
            <v>#N/A</v>
          </cell>
          <cell r="G274">
            <v>1</v>
          </cell>
          <cell r="I274">
            <v>1</v>
          </cell>
          <cell r="J274">
            <v>0.98</v>
          </cell>
          <cell r="K274">
            <v>96.05</v>
          </cell>
          <cell r="L274">
            <v>98.010204081632637</v>
          </cell>
          <cell r="M274">
            <v>96.05</v>
          </cell>
          <cell r="N274">
            <v>98.010204081632637</v>
          </cell>
        </row>
        <row r="275">
          <cell r="A275" t="str">
            <v>TOTAL</v>
          </cell>
          <cell r="I275">
            <v>0.50301320878545841</v>
          </cell>
          <cell r="J275">
            <v>0.850036125133944</v>
          </cell>
          <cell r="K275">
            <v>2008.2367921350492</v>
          </cell>
          <cell r="L275">
            <v>2417.2471905907491</v>
          </cell>
          <cell r="M275">
            <v>1010.1696328128667</v>
          </cell>
          <cell r="N275">
            <v>1188.3843556104039</v>
          </cell>
        </row>
        <row r="278">
          <cell r="A278" t="str">
            <v>RESUMO GERAL:</v>
          </cell>
          <cell r="B278" t="str">
            <v>kW</v>
          </cell>
          <cell r="C278" t="str">
            <v>kVA</v>
          </cell>
        </row>
        <row r="279">
          <cell r="A279" t="str">
            <v>DEMANDAS</v>
          </cell>
          <cell r="B279">
            <v>1010.1696328128667</v>
          </cell>
          <cell r="C279">
            <v>1188.3843556104039</v>
          </cell>
        </row>
        <row r="280">
          <cell r="A280" t="str">
            <v>RESERVA     (%)</v>
          </cell>
          <cell r="B280">
            <v>0</v>
          </cell>
        </row>
        <row r="281">
          <cell r="A281" t="str">
            <v>FATOR DE SIMULTANEIDADE</v>
          </cell>
          <cell r="B281">
            <v>0.8</v>
          </cell>
        </row>
        <row r="283">
          <cell r="A283" t="str">
            <v xml:space="preserve">DEMANDA FINAL </v>
          </cell>
          <cell r="B283">
            <v>808.13570625029342</v>
          </cell>
          <cell r="C283">
            <v>950.70748448832319</v>
          </cell>
        </row>
        <row r="285">
          <cell r="A285" t="str">
            <v>TENSÃO (V)</v>
          </cell>
          <cell r="B285">
            <v>380</v>
          </cell>
          <cell r="C285" t="str">
            <v>V</v>
          </cell>
        </row>
        <row r="286">
          <cell r="A286" t="str">
            <v>CORRENTE (A)</v>
          </cell>
          <cell r="B286">
            <v>1444.4505844471721</v>
          </cell>
          <cell r="C286" t="str">
            <v>A</v>
          </cell>
        </row>
        <row r="287">
          <cell r="A287" t="str">
            <v>DISJUNTOR GERAL</v>
          </cell>
          <cell r="B287">
            <v>1250</v>
          </cell>
          <cell r="C287" t="str">
            <v>A</v>
          </cell>
        </row>
        <row r="289">
          <cell r="A289" t="str">
            <v>ADOTADO GERADOR DE 1040KVA/830KW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ELET&amp;AC"/>
      <sheetName val="Cabos"/>
      <sheetName val="ATERR"/>
      <sheetName val="ILUM"/>
      <sheetName val="Memoria"/>
      <sheetName val="Paineis"/>
      <sheetName val="Lista Cabos Compras"/>
      <sheetName val="Lista Cabos Compras (Apoio)"/>
      <sheetName val="Lista Materiais"/>
      <sheetName val="DADOS"/>
      <sheetName val="Anexos"/>
      <sheetName val="Capa  LISTA CAB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  "/>
      <sheetName val="CAPA 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NORÁRIOS"/>
      <sheetName val="Plan1"/>
      <sheetName val="BDI"/>
      <sheetName val="ORÇAMENTO"/>
      <sheetName val="CRONOGRAMA"/>
    </sheetNames>
    <sheetDataSet>
      <sheetData sheetId="0" refreshError="1"/>
      <sheetData sheetId="1" refreshError="1">
        <row r="3">
          <cell r="E3" t="str">
            <v>Selecionar</v>
          </cell>
        </row>
        <row r="4">
          <cell r="E4" t="str">
            <v>Item 01</v>
          </cell>
        </row>
        <row r="5">
          <cell r="E5" t="str">
            <v>Item 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O BDI"/>
      <sheetName val="INSUMOS"/>
      <sheetName val="COMPOSIÇÃO"/>
      <sheetName val="QUANTITATIVO"/>
      <sheetName val="CÁLCULO_DO_BDI"/>
      <sheetName val="Con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"/>
      <sheetName val="resumo"/>
      <sheetName val="ORCAMENTO"/>
      <sheetName val="ADMI_25.01"/>
      <sheetName val="ITEM 25 - ADIMINS. LOCAL"/>
      <sheetName val="20.01-04-EL_SP_SON_SEG"/>
      <sheetName val="20.05 - HS"/>
      <sheetName val="20.06-INC"/>
      <sheetName val="20.07- GLP"/>
      <sheetName val="ITEM 22.01 SINALIZACAO"/>
    </sheetNames>
    <sheetDataSet>
      <sheetData sheetId="0" refreshError="1"/>
      <sheetData sheetId="1" refreshError="1"/>
      <sheetData sheetId="2" refreshError="1"/>
      <sheetData sheetId="3" refreshError="1">
        <row r="48">
          <cell r="G48">
            <v>306106.84999999998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19" workbookViewId="0">
      <selection activeCell="D42" sqref="D42"/>
    </sheetView>
  </sheetViews>
  <sheetFormatPr defaultRowHeight="15" x14ac:dyDescent="0.25"/>
  <cols>
    <col min="1" max="1" width="5.28515625" customWidth="1"/>
    <col min="2" max="2" width="14.5703125" style="12" customWidth="1"/>
    <col min="3" max="3" width="41.5703125" customWidth="1"/>
    <col min="4" max="4" width="11.28515625" style="12" customWidth="1"/>
    <col min="5" max="5" width="11.140625" customWidth="1"/>
    <col min="6" max="6" width="12.28515625" customWidth="1"/>
    <col min="7" max="7" width="14.85546875" customWidth="1"/>
    <col min="8" max="9" width="11.7109375" style="10" customWidth="1"/>
    <col min="10" max="10" width="17.85546875" customWidth="1"/>
    <col min="14" max="14" width="11.7109375" bestFit="1" customWidth="1"/>
    <col min="16" max="16" width="11.7109375" bestFit="1" customWidth="1"/>
  </cols>
  <sheetData>
    <row r="1" spans="1:16" s="12" customFormat="1" ht="36" customHeight="1" thickBot="1" x14ac:dyDescent="0.3">
      <c r="A1" s="256" t="s">
        <v>90</v>
      </c>
      <c r="B1" s="257"/>
      <c r="C1" s="257"/>
      <c r="D1" s="257"/>
      <c r="E1" s="257"/>
      <c r="F1" s="257"/>
      <c r="G1" s="257"/>
      <c r="H1" s="257"/>
      <c r="I1" s="258"/>
      <c r="J1" s="259"/>
    </row>
    <row r="2" spans="1:16" ht="15.75" x14ac:dyDescent="0.25">
      <c r="A2" s="256" t="s">
        <v>168</v>
      </c>
      <c r="B2" s="257"/>
      <c r="C2" s="257"/>
      <c r="D2" s="257"/>
      <c r="E2" s="257"/>
      <c r="F2" s="257"/>
      <c r="G2" s="257"/>
      <c r="H2" s="257"/>
      <c r="I2" s="258"/>
      <c r="J2" s="259"/>
    </row>
    <row r="3" spans="1:16" s="12" customFormat="1" ht="34.5" customHeight="1" x14ac:dyDescent="0.25">
      <c r="A3" s="260" t="s">
        <v>169</v>
      </c>
      <c r="B3" s="261"/>
      <c r="C3" s="261"/>
      <c r="D3" s="261"/>
      <c r="E3" s="261"/>
      <c r="F3" s="261"/>
      <c r="G3" s="261"/>
      <c r="H3" s="261"/>
      <c r="I3" s="261"/>
      <c r="J3" s="262"/>
    </row>
    <row r="4" spans="1:16" ht="15.75" thickBot="1" x14ac:dyDescent="0.3">
      <c r="A4" s="276" t="s">
        <v>87</v>
      </c>
      <c r="B4" s="277"/>
      <c r="C4" s="277"/>
      <c r="D4" s="277"/>
      <c r="E4" s="277"/>
      <c r="F4" s="277"/>
      <c r="G4" s="277"/>
      <c r="H4" s="277"/>
      <c r="I4" s="277"/>
      <c r="J4" s="278"/>
    </row>
    <row r="5" spans="1:16" s="12" customFormat="1" ht="15.75" thickBot="1" x14ac:dyDescent="0.3">
      <c r="A5" s="45"/>
      <c r="B5" s="46"/>
      <c r="C5" s="46"/>
      <c r="D5" s="46"/>
      <c r="E5" s="46"/>
      <c r="F5" s="46"/>
      <c r="G5" s="46"/>
      <c r="H5" s="46"/>
      <c r="I5" s="46"/>
      <c r="J5" s="47"/>
    </row>
    <row r="6" spans="1:16" ht="15.75" thickBot="1" x14ac:dyDescent="0.3">
      <c r="A6" s="226" t="s">
        <v>17</v>
      </c>
      <c r="B6" s="227"/>
      <c r="C6" s="251" t="s">
        <v>70</v>
      </c>
      <c r="D6" s="251"/>
      <c r="E6" s="251"/>
      <c r="F6" s="251"/>
      <c r="G6" s="251"/>
      <c r="H6" s="251"/>
      <c r="I6" s="252"/>
      <c r="J6" s="253"/>
    </row>
    <row r="7" spans="1:16" ht="15.75" thickBot="1" x14ac:dyDescent="0.3">
      <c r="A7" s="18"/>
      <c r="B7" s="16"/>
      <c r="C7" s="16"/>
      <c r="D7" s="16"/>
      <c r="E7" s="16"/>
      <c r="F7" s="16"/>
      <c r="G7" s="16"/>
      <c r="H7" s="44"/>
      <c r="I7" s="44"/>
      <c r="J7" s="17"/>
    </row>
    <row r="8" spans="1:16" x14ac:dyDescent="0.25">
      <c r="A8" s="56"/>
      <c r="B8" s="144" t="s">
        <v>23</v>
      </c>
      <c r="C8" s="144" t="s">
        <v>6</v>
      </c>
      <c r="D8" s="144" t="s">
        <v>42</v>
      </c>
      <c r="E8" s="144" t="s">
        <v>43</v>
      </c>
      <c r="F8" s="144" t="s">
        <v>35</v>
      </c>
      <c r="G8" s="144" t="s">
        <v>41</v>
      </c>
      <c r="H8" s="57" t="s">
        <v>15</v>
      </c>
      <c r="I8" s="254" t="s">
        <v>11</v>
      </c>
      <c r="J8" s="255"/>
    </row>
    <row r="9" spans="1:16" s="12" customFormat="1" x14ac:dyDescent="0.25">
      <c r="A9" s="58" t="s">
        <v>8</v>
      </c>
      <c r="B9" s="27">
        <f t="shared" ref="B9:C10" si="0">B41</f>
        <v>93565</v>
      </c>
      <c r="C9" s="64" t="str">
        <f t="shared" si="0"/>
        <v>Engenheiro de segurança do trabalho (44 horas)</v>
      </c>
      <c r="D9" s="90" t="s">
        <v>39</v>
      </c>
      <c r="E9" s="137">
        <v>0.255</v>
      </c>
      <c r="F9" s="55">
        <f>J41</f>
        <v>14745.614035087718</v>
      </c>
      <c r="G9" s="55">
        <f>E9*F9</f>
        <v>3760.1315789473679</v>
      </c>
      <c r="H9" s="107">
        <f>'ANEXO 4'!L15</f>
        <v>2.3847999999999998</v>
      </c>
      <c r="I9" s="245">
        <f>G9*H9</f>
        <v>8967.1617894736828</v>
      </c>
      <c r="J9" s="246"/>
    </row>
    <row r="10" spans="1:16" s="12" customFormat="1" x14ac:dyDescent="0.25">
      <c r="A10" s="58" t="s">
        <v>9</v>
      </c>
      <c r="B10" s="27">
        <f t="shared" si="0"/>
        <v>93561</v>
      </c>
      <c r="C10" s="64" t="str">
        <f t="shared" si="0"/>
        <v>Desenhista projetista (44 horas)</v>
      </c>
      <c r="D10" s="90" t="s">
        <v>39</v>
      </c>
      <c r="E10" s="137">
        <v>0.1</v>
      </c>
      <c r="F10" s="55">
        <f>J42</f>
        <v>2667.725050330745</v>
      </c>
      <c r="G10" s="55">
        <f t="shared" ref="G10" si="1">E10*F10</f>
        <v>266.77250503307454</v>
      </c>
      <c r="H10" s="107">
        <f t="shared" ref="H10" si="2">H9</f>
        <v>2.3847999999999998</v>
      </c>
      <c r="I10" s="245">
        <f>G10*H10</f>
        <v>636.19907000287606</v>
      </c>
      <c r="J10" s="246"/>
      <c r="M10" s="138"/>
    </row>
    <row r="11" spans="1:16" s="12" customFormat="1" x14ac:dyDescent="0.25">
      <c r="A11" s="58"/>
      <c r="B11" s="27"/>
      <c r="C11" s="64"/>
      <c r="D11" s="90"/>
      <c r="E11" s="55"/>
      <c r="F11" s="55"/>
      <c r="G11" s="55"/>
      <c r="H11" s="107"/>
      <c r="I11" s="245"/>
      <c r="J11" s="246"/>
    </row>
    <row r="12" spans="1:16" s="12" customFormat="1" x14ac:dyDescent="0.25">
      <c r="A12" s="58"/>
      <c r="B12" s="27"/>
      <c r="C12" s="64"/>
      <c r="D12" s="90"/>
      <c r="E12" s="55"/>
      <c r="F12" s="55"/>
      <c r="G12" s="55"/>
      <c r="H12" s="34"/>
      <c r="I12" s="243"/>
      <c r="J12" s="244"/>
    </row>
    <row r="13" spans="1:16" ht="15.75" thickBot="1" x14ac:dyDescent="0.3">
      <c r="A13" s="18"/>
      <c r="B13" s="140"/>
      <c r="C13" s="140"/>
      <c r="D13" s="140"/>
      <c r="E13" s="140"/>
      <c r="F13" s="140"/>
      <c r="G13" s="140"/>
      <c r="H13" s="22"/>
      <c r="I13" s="22"/>
      <c r="J13" s="141"/>
    </row>
    <row r="14" spans="1:16" ht="15.75" thickBot="1" x14ac:dyDescent="0.3">
      <c r="A14" s="216" t="s">
        <v>21</v>
      </c>
      <c r="B14" s="217"/>
      <c r="C14" s="217"/>
      <c r="D14" s="217"/>
      <c r="E14" s="217"/>
      <c r="F14" s="217"/>
      <c r="G14" s="217"/>
      <c r="H14" s="217"/>
      <c r="I14" s="247">
        <f>SUM(I9:J12)</f>
        <v>9603.3608594765592</v>
      </c>
      <c r="J14" s="248"/>
    </row>
    <row r="15" spans="1:16" ht="15.75" thickBot="1" x14ac:dyDescent="0.3">
      <c r="A15" s="26"/>
      <c r="B15" s="6"/>
      <c r="C15" s="6"/>
      <c r="D15" s="6"/>
      <c r="E15" s="6"/>
      <c r="F15" s="6"/>
      <c r="G15" s="6"/>
      <c r="H15" s="23"/>
      <c r="I15" s="23"/>
      <c r="J15" s="7"/>
    </row>
    <row r="16" spans="1:16" s="12" customFormat="1" ht="15.75" thickBot="1" x14ac:dyDescent="0.3">
      <c r="A16" s="226" t="s">
        <v>18</v>
      </c>
      <c r="B16" s="227"/>
      <c r="C16" s="218" t="s">
        <v>76</v>
      </c>
      <c r="D16" s="218"/>
      <c r="E16" s="218"/>
      <c r="F16" s="218"/>
      <c r="G16" s="218"/>
      <c r="H16" s="218"/>
      <c r="I16" s="219"/>
      <c r="J16" s="220"/>
      <c r="N16" s="29"/>
      <c r="P16" s="112" t="s">
        <v>46</v>
      </c>
    </row>
    <row r="17" spans="1:16" s="12" customFormat="1" ht="15.75" thickBot="1" x14ac:dyDescent="0.3">
      <c r="A17" s="18"/>
      <c r="B17" s="16"/>
      <c r="C17" s="16"/>
      <c r="D17" s="16"/>
      <c r="E17" s="16"/>
      <c r="F17" s="16"/>
      <c r="G17" s="16"/>
      <c r="H17" s="44"/>
      <c r="I17" s="44"/>
      <c r="J17" s="17"/>
    </row>
    <row r="18" spans="1:16" s="12" customFormat="1" x14ac:dyDescent="0.25">
      <c r="A18" s="56"/>
      <c r="B18" s="144" t="s">
        <v>23</v>
      </c>
      <c r="C18" s="144" t="s">
        <v>6</v>
      </c>
      <c r="D18" s="144" t="s">
        <v>42</v>
      </c>
      <c r="E18" s="144" t="s">
        <v>43</v>
      </c>
      <c r="F18" s="144" t="s">
        <v>35</v>
      </c>
      <c r="G18" s="144" t="s">
        <v>41</v>
      </c>
      <c r="H18" s="57" t="s">
        <v>61</v>
      </c>
      <c r="I18" s="254" t="s">
        <v>11</v>
      </c>
      <c r="J18" s="255"/>
    </row>
    <row r="19" spans="1:16" s="12" customFormat="1" x14ac:dyDescent="0.25">
      <c r="A19" s="58" t="s">
        <v>75</v>
      </c>
      <c r="B19" s="27" t="s">
        <v>84</v>
      </c>
      <c r="C19" s="59" t="s">
        <v>50</v>
      </c>
      <c r="D19" s="27" t="s">
        <v>26</v>
      </c>
      <c r="E19" s="34">
        <v>1</v>
      </c>
      <c r="F19" s="60">
        <v>300</v>
      </c>
      <c r="G19" s="60">
        <f>E19*F19</f>
        <v>300</v>
      </c>
      <c r="H19" s="107">
        <f>'ANEXO 4'!L16</f>
        <v>1.2557</v>
      </c>
      <c r="I19" s="245">
        <f>G19*H19</f>
        <v>376.71000000000004</v>
      </c>
      <c r="J19" s="246"/>
    </row>
    <row r="20" spans="1:16" s="12" customFormat="1" x14ac:dyDescent="0.25">
      <c r="A20" s="100"/>
      <c r="B20" s="135"/>
      <c r="C20" s="135"/>
      <c r="D20" s="135"/>
      <c r="E20" s="135"/>
      <c r="F20" s="135"/>
      <c r="G20" s="135"/>
      <c r="H20" s="108"/>
      <c r="I20" s="245"/>
      <c r="J20" s="246"/>
    </row>
    <row r="21" spans="1:16" s="12" customFormat="1" x14ac:dyDescent="0.25">
      <c r="A21" s="100"/>
      <c r="B21" s="101"/>
      <c r="C21" s="102"/>
      <c r="D21" s="90"/>
      <c r="E21" s="103"/>
      <c r="F21" s="103"/>
      <c r="G21" s="55"/>
      <c r="H21" s="108"/>
      <c r="I21" s="245"/>
      <c r="J21" s="246"/>
    </row>
    <row r="22" spans="1:16" s="12" customFormat="1" ht="15.75" thickBot="1" x14ac:dyDescent="0.3">
      <c r="A22" s="93"/>
      <c r="B22" s="62"/>
      <c r="C22" s="94"/>
      <c r="D22" s="94"/>
      <c r="E22" s="95"/>
      <c r="F22" s="95"/>
      <c r="G22" s="95"/>
      <c r="H22" s="143"/>
      <c r="I22" s="271"/>
      <c r="J22" s="272"/>
    </row>
    <row r="23" spans="1:16" ht="15.75" thickBot="1" x14ac:dyDescent="0.3">
      <c r="A23" s="18"/>
      <c r="B23" s="140"/>
      <c r="C23" s="140"/>
      <c r="D23" s="140"/>
      <c r="E23" s="140"/>
      <c r="F23" s="140"/>
      <c r="G23" s="140"/>
      <c r="H23" s="22"/>
      <c r="I23" s="22"/>
      <c r="J23" s="141"/>
      <c r="N23" s="89"/>
    </row>
    <row r="24" spans="1:16" s="12" customFormat="1" ht="15.75" thickBot="1" x14ac:dyDescent="0.3">
      <c r="A24" s="216" t="s">
        <v>20</v>
      </c>
      <c r="B24" s="217"/>
      <c r="C24" s="217"/>
      <c r="D24" s="217"/>
      <c r="E24" s="217"/>
      <c r="F24" s="217"/>
      <c r="G24" s="217"/>
      <c r="H24" s="217"/>
      <c r="I24" s="247">
        <f>SUM(I19:J22)</f>
        <v>376.71000000000004</v>
      </c>
      <c r="J24" s="248"/>
    </row>
    <row r="25" spans="1:16" ht="15.75" thickBot="1" x14ac:dyDescent="0.3">
      <c r="A25" s="18"/>
      <c r="B25" s="140"/>
      <c r="C25" s="140"/>
      <c r="D25" s="140"/>
      <c r="E25" s="140"/>
      <c r="F25" s="140"/>
      <c r="G25" s="140"/>
      <c r="H25" s="22"/>
      <c r="I25" s="22"/>
      <c r="J25" s="141"/>
    </row>
    <row r="26" spans="1:16" s="12" customFormat="1" ht="15.75" thickBot="1" x14ac:dyDescent="0.3">
      <c r="A26" s="226" t="s">
        <v>19</v>
      </c>
      <c r="B26" s="227"/>
      <c r="C26" s="219" t="s">
        <v>44</v>
      </c>
      <c r="D26" s="221"/>
      <c r="E26" s="221"/>
      <c r="F26" s="221"/>
      <c r="G26" s="221"/>
      <c r="H26" s="221"/>
      <c r="I26" s="221"/>
      <c r="J26" s="222"/>
    </row>
    <row r="27" spans="1:16" s="12" customFormat="1" ht="15.75" thickBot="1" x14ac:dyDescent="0.3">
      <c r="A27" s="18"/>
      <c r="B27" s="16"/>
      <c r="C27" s="16"/>
      <c r="D27" s="16"/>
      <c r="E27" s="16"/>
      <c r="F27" s="16"/>
      <c r="G27" s="16"/>
      <c r="H27" s="44"/>
      <c r="I27" s="44"/>
      <c r="J27" s="17"/>
    </row>
    <row r="28" spans="1:16" s="12" customFormat="1" x14ac:dyDescent="0.25">
      <c r="A28" s="56" t="s">
        <v>25</v>
      </c>
      <c r="B28" s="144" t="s">
        <v>24</v>
      </c>
      <c r="C28" s="144" t="s">
        <v>7</v>
      </c>
      <c r="D28" s="144" t="s">
        <v>42</v>
      </c>
      <c r="E28" s="144" t="s">
        <v>43</v>
      </c>
      <c r="F28" s="144" t="s">
        <v>51</v>
      </c>
      <c r="G28" s="144" t="s">
        <v>41</v>
      </c>
      <c r="H28" s="57" t="s">
        <v>61</v>
      </c>
      <c r="I28" s="249" t="s">
        <v>11</v>
      </c>
      <c r="J28" s="250"/>
    </row>
    <row r="29" spans="1:16" x14ac:dyDescent="0.25">
      <c r="A29" s="38"/>
      <c r="B29" s="27"/>
      <c r="C29" s="59"/>
      <c r="D29" s="27"/>
      <c r="E29" s="34"/>
      <c r="F29" s="60"/>
      <c r="G29" s="60"/>
      <c r="H29" s="107"/>
      <c r="I29" s="208"/>
      <c r="J29" s="209"/>
    </row>
    <row r="30" spans="1:16" s="12" customFormat="1" ht="15.75" thickBot="1" x14ac:dyDescent="0.3">
      <c r="A30" s="39"/>
      <c r="B30" s="62"/>
      <c r="C30" s="61"/>
      <c r="D30" s="61"/>
      <c r="E30" s="62"/>
      <c r="F30" s="63"/>
      <c r="G30" s="63"/>
      <c r="H30" s="136">
        <f>H29</f>
        <v>0</v>
      </c>
      <c r="I30" s="269"/>
      <c r="J30" s="270"/>
    </row>
    <row r="31" spans="1:16" ht="15.75" thickBot="1" x14ac:dyDescent="0.3">
      <c r="A31" s="139"/>
      <c r="B31" s="140"/>
      <c r="C31" s="140"/>
      <c r="D31" s="140"/>
      <c r="E31" s="140"/>
      <c r="F31" s="140"/>
      <c r="G31" s="28"/>
      <c r="H31" s="22"/>
      <c r="I31" s="22"/>
      <c r="J31" s="25"/>
    </row>
    <row r="32" spans="1:16" s="12" customFormat="1" ht="15.75" thickBot="1" x14ac:dyDescent="0.3">
      <c r="A32" s="216" t="s">
        <v>22</v>
      </c>
      <c r="B32" s="217"/>
      <c r="C32" s="217"/>
      <c r="D32" s="217"/>
      <c r="E32" s="217"/>
      <c r="F32" s="217"/>
      <c r="G32" s="217"/>
      <c r="H32" s="217"/>
      <c r="I32" s="247">
        <f>SUM(I29:J30)</f>
        <v>0</v>
      </c>
      <c r="J32" s="248"/>
      <c r="P32" s="12" t="s">
        <v>34</v>
      </c>
    </row>
    <row r="33" spans="1:14" s="12" customFormat="1" ht="15.75" thickBot="1" x14ac:dyDescent="0.3">
      <c r="A33" s="195"/>
      <c r="B33" s="91"/>
      <c r="C33" s="91"/>
      <c r="D33" s="91"/>
      <c r="E33" s="91"/>
      <c r="F33" s="91"/>
      <c r="G33" s="91"/>
      <c r="H33" s="91"/>
      <c r="I33" s="91"/>
      <c r="J33" s="196"/>
    </row>
    <row r="34" spans="1:14" x14ac:dyDescent="0.25">
      <c r="A34" s="67"/>
      <c r="B34" s="68"/>
      <c r="C34" s="68"/>
      <c r="D34" s="68"/>
      <c r="E34" s="68"/>
      <c r="F34" s="68"/>
      <c r="G34" s="68"/>
      <c r="H34" s="69"/>
      <c r="I34" s="69"/>
      <c r="J34" s="223">
        <f>SUM(I14+I24+I32)</f>
        <v>9980.0708594765601</v>
      </c>
    </row>
    <row r="35" spans="1:14" x14ac:dyDescent="0.25">
      <c r="A35" s="48"/>
      <c r="B35" s="49"/>
      <c r="C35" s="51" t="s">
        <v>29</v>
      </c>
      <c r="D35" s="51"/>
      <c r="E35" s="49"/>
      <c r="F35" s="49"/>
      <c r="G35" s="49"/>
      <c r="H35" s="50"/>
      <c r="I35" s="50"/>
      <c r="J35" s="224"/>
    </row>
    <row r="36" spans="1:14" ht="15.75" thickBot="1" x14ac:dyDescent="0.3">
      <c r="A36" s="52"/>
      <c r="B36" s="53"/>
      <c r="C36" s="53"/>
      <c r="D36" s="53"/>
      <c r="E36" s="53"/>
      <c r="F36" s="53"/>
      <c r="G36" s="53"/>
      <c r="H36" s="54"/>
      <c r="I36" s="54"/>
      <c r="J36" s="225"/>
    </row>
    <row r="37" spans="1:14" s="12" customFormat="1" ht="15.75" thickBot="1" x14ac:dyDescent="0.3">
      <c r="A37" s="139"/>
      <c r="B37" s="140"/>
      <c r="C37" s="140"/>
      <c r="D37" s="140"/>
      <c r="E37" s="140"/>
      <c r="F37" s="140"/>
      <c r="G37" s="140"/>
      <c r="H37" s="22"/>
      <c r="I37" s="22"/>
      <c r="J37" s="141"/>
    </row>
    <row r="38" spans="1:14" s="12" customFormat="1" ht="15.75" thickBot="1" x14ac:dyDescent="0.3">
      <c r="A38" s="228" t="s">
        <v>86</v>
      </c>
      <c r="B38" s="229"/>
      <c r="C38" s="229"/>
      <c r="D38" s="229"/>
      <c r="E38" s="229"/>
      <c r="F38" s="229"/>
      <c r="G38" s="229"/>
      <c r="H38" s="229"/>
      <c r="I38" s="229"/>
      <c r="J38" s="230"/>
    </row>
    <row r="39" spans="1:14" ht="15.75" thickBot="1" x14ac:dyDescent="0.3">
      <c r="A39" s="139"/>
      <c r="B39" s="140"/>
      <c r="C39" s="140"/>
      <c r="D39" s="140"/>
      <c r="E39" s="140"/>
      <c r="F39" s="140"/>
      <c r="G39" s="140"/>
      <c r="H39" s="22"/>
      <c r="I39" s="22"/>
      <c r="J39" s="141"/>
      <c r="N39" s="29"/>
    </row>
    <row r="40" spans="1:14" ht="75" x14ac:dyDescent="0.25">
      <c r="A40" s="65" t="s">
        <v>25</v>
      </c>
      <c r="B40" s="66" t="s">
        <v>32</v>
      </c>
      <c r="C40" s="57" t="s">
        <v>12</v>
      </c>
      <c r="D40" s="57" t="s">
        <v>26</v>
      </c>
      <c r="E40" s="66" t="s">
        <v>27</v>
      </c>
      <c r="F40" s="66" t="s">
        <v>28</v>
      </c>
      <c r="G40" s="57" t="s">
        <v>48</v>
      </c>
      <c r="H40" s="97" t="s">
        <v>45</v>
      </c>
      <c r="I40" s="97" t="s">
        <v>47</v>
      </c>
      <c r="J40" s="97" t="s">
        <v>49</v>
      </c>
    </row>
    <row r="41" spans="1:14" s="12" customFormat="1" ht="25.5" customHeight="1" x14ac:dyDescent="0.25">
      <c r="A41" s="38" t="s">
        <v>30</v>
      </c>
      <c r="B41" s="27">
        <v>93565</v>
      </c>
      <c r="C41" s="64" t="s">
        <v>80</v>
      </c>
      <c r="D41" s="21" t="s">
        <v>39</v>
      </c>
      <c r="E41" s="60">
        <v>25635.25</v>
      </c>
      <c r="F41" s="114">
        <f>E41/(1+$J$45)</f>
        <v>14745.614035087718</v>
      </c>
      <c r="G41" s="21">
        <v>220</v>
      </c>
      <c r="H41" s="98">
        <f>F41/G41</f>
        <v>67.025518341307802</v>
      </c>
      <c r="I41" s="113">
        <v>44</v>
      </c>
      <c r="J41" s="197">
        <f t="shared" ref="J41:J42" si="3">H41*I41*5</f>
        <v>14745.614035087718</v>
      </c>
    </row>
    <row r="42" spans="1:14" s="12" customFormat="1" ht="24.75" customHeight="1" x14ac:dyDescent="0.25">
      <c r="A42" s="38" t="s">
        <v>31</v>
      </c>
      <c r="B42" s="27">
        <v>93561</v>
      </c>
      <c r="C42" s="142" t="s">
        <v>53</v>
      </c>
      <c r="D42" s="21" t="s">
        <v>39</v>
      </c>
      <c r="E42" s="60">
        <v>4637.84</v>
      </c>
      <c r="F42" s="114">
        <f>E42/(1+$J$45)</f>
        <v>2667.7250503307446</v>
      </c>
      <c r="G42" s="21">
        <v>220</v>
      </c>
      <c r="H42" s="98">
        <f t="shared" ref="H42" si="4">F42/G42</f>
        <v>12.126022956048839</v>
      </c>
      <c r="I42" s="113">
        <v>44</v>
      </c>
      <c r="J42" s="197">
        <f t="shared" si="3"/>
        <v>2667.725050330745</v>
      </c>
    </row>
    <row r="43" spans="1:14" s="12" customFormat="1" ht="30.75" customHeight="1" x14ac:dyDescent="0.25">
      <c r="A43" s="38"/>
      <c r="B43" s="27"/>
      <c r="C43" s="122"/>
      <c r="D43" s="21"/>
      <c r="E43" s="60"/>
      <c r="F43" s="123"/>
      <c r="G43" s="21"/>
      <c r="H43" s="98"/>
      <c r="I43" s="113"/>
      <c r="J43" s="197"/>
    </row>
    <row r="44" spans="1:14" s="12" customFormat="1" x14ac:dyDescent="0.25">
      <c r="A44" s="38"/>
      <c r="B44" s="27"/>
      <c r="C44" s="142"/>
      <c r="D44" s="142"/>
      <c r="E44" s="21"/>
      <c r="F44" s="60"/>
      <c r="G44" s="55"/>
      <c r="H44" s="21"/>
      <c r="I44" s="109"/>
      <c r="J44" s="145"/>
    </row>
    <row r="45" spans="1:14" s="12" customFormat="1" x14ac:dyDescent="0.25">
      <c r="A45" s="38"/>
      <c r="B45" s="27"/>
      <c r="C45" s="142"/>
      <c r="D45" s="142"/>
      <c r="E45" s="21"/>
      <c r="F45" s="60"/>
      <c r="G45" s="233" t="s">
        <v>81</v>
      </c>
      <c r="H45" s="234"/>
      <c r="I45" s="110"/>
      <c r="J45" s="231">
        <v>0.73850000000000005</v>
      </c>
      <c r="M45" s="29"/>
    </row>
    <row r="46" spans="1:14" s="12" customFormat="1" ht="15.75" thickBot="1" x14ac:dyDescent="0.3">
      <c r="A46" s="39"/>
      <c r="B46" s="62"/>
      <c r="C46" s="96"/>
      <c r="D46" s="96"/>
      <c r="E46" s="99"/>
      <c r="F46" s="63"/>
      <c r="G46" s="235"/>
      <c r="H46" s="236"/>
      <c r="I46" s="111"/>
      <c r="J46" s="232"/>
    </row>
    <row r="47" spans="1:14" s="12" customFormat="1" x14ac:dyDescent="0.25">
      <c r="A47" s="33"/>
      <c r="B47" s="22"/>
      <c r="C47" s="70"/>
      <c r="D47" s="70"/>
      <c r="E47" s="30"/>
      <c r="F47" s="71"/>
      <c r="G47" s="24"/>
      <c r="H47" s="30"/>
      <c r="I47" s="30"/>
      <c r="J47" s="72"/>
    </row>
    <row r="48" spans="1:14" s="12" customFormat="1" x14ac:dyDescent="0.25">
      <c r="A48" s="239" t="s">
        <v>16</v>
      </c>
      <c r="B48" s="240"/>
      <c r="C48" s="70"/>
      <c r="D48" s="70"/>
      <c r="E48" s="30"/>
      <c r="F48" s="71"/>
      <c r="G48" s="140"/>
      <c r="H48" s="140"/>
      <c r="I48" s="140"/>
      <c r="J48" s="141"/>
    </row>
    <row r="49" spans="1:10" s="12" customFormat="1" x14ac:dyDescent="0.25">
      <c r="A49" s="33"/>
      <c r="B49" s="22"/>
      <c r="C49" s="70"/>
      <c r="D49" s="70"/>
      <c r="E49" s="30"/>
      <c r="F49" s="71"/>
      <c r="G49" s="24"/>
      <c r="H49" s="30"/>
      <c r="I49" s="30"/>
      <c r="J49" s="72"/>
    </row>
    <row r="50" spans="1:10" s="12" customFormat="1" ht="30" customHeight="1" x14ac:dyDescent="0.25">
      <c r="A50" s="205" t="s">
        <v>78</v>
      </c>
      <c r="B50" s="241"/>
      <c r="C50" s="241"/>
      <c r="D50" s="241"/>
      <c r="E50" s="241"/>
      <c r="F50" s="241"/>
      <c r="G50" s="241"/>
      <c r="H50" s="241"/>
      <c r="I50" s="241"/>
      <c r="J50" s="242"/>
    </row>
    <row r="51" spans="1:10" x14ac:dyDescent="0.25">
      <c r="A51" s="139"/>
      <c r="B51" s="140"/>
      <c r="C51" s="140"/>
      <c r="D51" s="140"/>
      <c r="E51" s="140"/>
      <c r="F51" s="140"/>
      <c r="G51" s="140"/>
      <c r="H51" s="22"/>
      <c r="I51" s="22"/>
      <c r="J51" s="141"/>
    </row>
    <row r="52" spans="1:10" ht="45" customHeight="1" x14ac:dyDescent="0.25">
      <c r="A52" s="205" t="s">
        <v>88</v>
      </c>
      <c r="B52" s="206"/>
      <c r="C52" s="206"/>
      <c r="D52" s="206"/>
      <c r="E52" s="206"/>
      <c r="F52" s="206"/>
      <c r="G52" s="206"/>
      <c r="H52" s="206"/>
      <c r="I52" s="206"/>
      <c r="J52" s="207"/>
    </row>
    <row r="53" spans="1:10" x14ac:dyDescent="0.25">
      <c r="A53" s="139"/>
      <c r="B53" s="140"/>
      <c r="C53" s="140"/>
      <c r="D53" s="140"/>
      <c r="E53" s="140"/>
      <c r="F53" s="140"/>
      <c r="G53" s="140"/>
      <c r="H53" s="22"/>
      <c r="I53" s="22"/>
      <c r="J53" s="141"/>
    </row>
    <row r="54" spans="1:10" s="76" customFormat="1" ht="30" customHeight="1" x14ac:dyDescent="0.25">
      <c r="A54" s="273" t="s">
        <v>33</v>
      </c>
      <c r="B54" s="274"/>
      <c r="C54" s="274"/>
      <c r="D54" s="274"/>
      <c r="E54" s="274"/>
      <c r="F54" s="274"/>
      <c r="G54" s="274"/>
      <c r="H54" s="274"/>
      <c r="I54" s="274"/>
      <c r="J54" s="275"/>
    </row>
    <row r="55" spans="1:10" s="12" customFormat="1" x14ac:dyDescent="0.25">
      <c r="A55" s="79"/>
      <c r="B55" s="78"/>
      <c r="C55" s="140"/>
      <c r="D55" s="140"/>
      <c r="E55" s="140"/>
      <c r="F55" s="140"/>
      <c r="G55" s="140"/>
      <c r="H55" s="22"/>
      <c r="I55" s="22"/>
      <c r="J55" s="141"/>
    </row>
    <row r="56" spans="1:10" x14ac:dyDescent="0.25">
      <c r="A56" s="237" t="s">
        <v>85</v>
      </c>
      <c r="B56" s="238"/>
      <c r="C56" s="238"/>
      <c r="D56" s="238"/>
      <c r="E56" s="238"/>
      <c r="F56" s="238"/>
      <c r="G56" s="238"/>
      <c r="H56" s="238"/>
      <c r="I56" s="194"/>
      <c r="J56" s="141"/>
    </row>
    <row r="57" spans="1:10" x14ac:dyDescent="0.25">
      <c r="A57" s="139"/>
      <c r="B57" s="140"/>
      <c r="C57" s="140"/>
      <c r="D57" s="140"/>
      <c r="E57" s="140"/>
      <c r="F57" s="140"/>
      <c r="G57" s="140"/>
      <c r="H57" s="22"/>
      <c r="I57" s="22"/>
      <c r="J57" s="141"/>
    </row>
    <row r="58" spans="1:10" x14ac:dyDescent="0.25">
      <c r="A58" s="263" t="s">
        <v>171</v>
      </c>
      <c r="B58" s="264"/>
      <c r="C58" s="264"/>
      <c r="D58" s="264"/>
      <c r="E58" s="264"/>
      <c r="F58" s="264"/>
      <c r="G58" s="264"/>
      <c r="H58" s="264"/>
      <c r="I58" s="264"/>
      <c r="J58" s="265"/>
    </row>
    <row r="59" spans="1:10" x14ac:dyDescent="0.25">
      <c r="A59" s="263" t="s">
        <v>172</v>
      </c>
      <c r="B59" s="264"/>
      <c r="C59" s="264"/>
      <c r="D59" s="264"/>
      <c r="E59" s="264"/>
      <c r="F59" s="264"/>
      <c r="G59" s="264"/>
      <c r="H59" s="264"/>
      <c r="I59" s="264"/>
      <c r="J59" s="265"/>
    </row>
    <row r="60" spans="1:10" ht="34.5" customHeight="1" x14ac:dyDescent="0.25">
      <c r="A60" s="266" t="s">
        <v>173</v>
      </c>
      <c r="B60" s="267"/>
      <c r="C60" s="267"/>
      <c r="D60" s="267"/>
      <c r="E60" s="267"/>
      <c r="F60" s="267"/>
      <c r="G60" s="267"/>
      <c r="H60" s="267"/>
      <c r="I60" s="267"/>
      <c r="J60" s="268"/>
    </row>
    <row r="61" spans="1:10" ht="27.75" customHeight="1" x14ac:dyDescent="0.25">
      <c r="A61" s="139"/>
      <c r="B61" s="140"/>
      <c r="C61" s="140"/>
      <c r="D61" s="140"/>
      <c r="E61" s="140"/>
      <c r="F61" s="140"/>
      <c r="G61" s="140"/>
      <c r="H61" s="140"/>
      <c r="I61" s="140"/>
      <c r="J61" s="141"/>
    </row>
    <row r="62" spans="1:10" ht="26.25" customHeight="1" x14ac:dyDescent="0.25">
      <c r="A62" s="198" t="s">
        <v>174</v>
      </c>
      <c r="B62" s="140"/>
      <c r="C62" s="140"/>
      <c r="D62" s="140"/>
      <c r="E62" s="140"/>
      <c r="F62" s="140"/>
      <c r="G62" s="140"/>
      <c r="H62" s="140"/>
      <c r="I62" s="140"/>
      <c r="J62" s="141"/>
    </row>
    <row r="63" spans="1:10" x14ac:dyDescent="0.25">
      <c r="A63" s="199">
        <v>1</v>
      </c>
      <c r="B63" s="200" t="s">
        <v>175</v>
      </c>
      <c r="C63" s="140"/>
      <c r="D63" s="140"/>
      <c r="E63" s="140"/>
      <c r="F63" s="140"/>
      <c r="G63" s="140"/>
      <c r="H63" s="140"/>
      <c r="I63" s="140"/>
      <c r="J63" s="141"/>
    </row>
    <row r="64" spans="1:10" x14ac:dyDescent="0.25">
      <c r="A64" s="210"/>
      <c r="B64" s="211"/>
      <c r="C64" s="211"/>
      <c r="D64" s="211"/>
      <c r="E64" s="211"/>
      <c r="F64" s="211"/>
      <c r="G64" s="211"/>
      <c r="H64" s="211"/>
      <c r="I64" s="211"/>
      <c r="J64" s="212"/>
    </row>
    <row r="65" spans="1:10" ht="15.75" thickBot="1" x14ac:dyDescent="0.3">
      <c r="A65" s="213"/>
      <c r="B65" s="214"/>
      <c r="C65" s="214"/>
      <c r="D65" s="214"/>
      <c r="E65" s="214"/>
      <c r="F65" s="214"/>
      <c r="G65" s="214"/>
      <c r="H65" s="214"/>
      <c r="I65" s="214"/>
      <c r="J65" s="215"/>
    </row>
  </sheetData>
  <mergeCells count="43">
    <mergeCell ref="A1:J1"/>
    <mergeCell ref="A3:J3"/>
    <mergeCell ref="A58:J58"/>
    <mergeCell ref="A59:J59"/>
    <mergeCell ref="A60:J60"/>
    <mergeCell ref="I18:J18"/>
    <mergeCell ref="I30:J30"/>
    <mergeCell ref="I32:J32"/>
    <mergeCell ref="I24:J24"/>
    <mergeCell ref="I21:J21"/>
    <mergeCell ref="I22:J22"/>
    <mergeCell ref="A54:J54"/>
    <mergeCell ref="A2:J2"/>
    <mergeCell ref="A4:J4"/>
    <mergeCell ref="A6:B6"/>
    <mergeCell ref="A16:B16"/>
    <mergeCell ref="C6:J6"/>
    <mergeCell ref="I9:J9"/>
    <mergeCell ref="I10:J10"/>
    <mergeCell ref="I8:J8"/>
    <mergeCell ref="I11:J11"/>
    <mergeCell ref="A50:J50"/>
    <mergeCell ref="I12:J12"/>
    <mergeCell ref="I19:J19"/>
    <mergeCell ref="I20:J20"/>
    <mergeCell ref="I14:J14"/>
    <mergeCell ref="I28:J28"/>
    <mergeCell ref="A52:J52"/>
    <mergeCell ref="I29:J29"/>
    <mergeCell ref="A64:J64"/>
    <mergeCell ref="A65:J65"/>
    <mergeCell ref="A14:H14"/>
    <mergeCell ref="C16:J16"/>
    <mergeCell ref="C26:J26"/>
    <mergeCell ref="J34:J36"/>
    <mergeCell ref="A26:B26"/>
    <mergeCell ref="A38:J38"/>
    <mergeCell ref="A32:H32"/>
    <mergeCell ref="J45:J46"/>
    <mergeCell ref="A24:H24"/>
    <mergeCell ref="G45:H46"/>
    <mergeCell ref="A56:H56"/>
    <mergeCell ref="A48:B4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A39" sqref="A39"/>
    </sheetView>
  </sheetViews>
  <sheetFormatPr defaultRowHeight="15" x14ac:dyDescent="0.25"/>
  <cols>
    <col min="1" max="1" width="5.28515625" style="12" customWidth="1"/>
    <col min="2" max="2" width="14.5703125" style="12" customWidth="1"/>
    <col min="3" max="3" width="41.5703125" style="12" customWidth="1"/>
    <col min="4" max="4" width="11.28515625" style="12" customWidth="1"/>
    <col min="5" max="5" width="11.140625" style="12" customWidth="1"/>
    <col min="6" max="6" width="12.28515625" style="12" customWidth="1"/>
    <col min="7" max="7" width="14.85546875" style="12" customWidth="1"/>
    <col min="8" max="9" width="11.7109375" style="10" customWidth="1"/>
    <col min="10" max="10" width="17.85546875" style="12" customWidth="1"/>
    <col min="11" max="13" width="9.140625" style="12"/>
    <col min="14" max="14" width="11.7109375" style="12" bestFit="1" customWidth="1"/>
    <col min="15" max="15" width="9.140625" style="12"/>
    <col min="16" max="16" width="11.7109375" style="12" bestFit="1" customWidth="1"/>
    <col min="17" max="16384" width="9.140625" style="12"/>
  </cols>
  <sheetData>
    <row r="1" spans="1:16" ht="36" customHeight="1" x14ac:dyDescent="0.25">
      <c r="A1" s="279" t="s">
        <v>91</v>
      </c>
      <c r="B1" s="280"/>
      <c r="C1" s="280"/>
      <c r="D1" s="280"/>
      <c r="E1" s="280"/>
      <c r="F1" s="280"/>
      <c r="G1" s="280"/>
      <c r="H1" s="280"/>
      <c r="I1" s="281"/>
      <c r="J1" s="282"/>
    </row>
    <row r="2" spans="1:16" ht="19.5" customHeight="1" x14ac:dyDescent="0.25">
      <c r="A2" s="283" t="s">
        <v>170</v>
      </c>
      <c r="B2" s="284"/>
      <c r="C2" s="284"/>
      <c r="D2" s="284"/>
      <c r="E2" s="284"/>
      <c r="F2" s="284"/>
      <c r="G2" s="284"/>
      <c r="H2" s="284"/>
      <c r="I2" s="285"/>
      <c r="J2" s="286"/>
    </row>
    <row r="3" spans="1:16" ht="39" customHeight="1" x14ac:dyDescent="0.25">
      <c r="A3" s="260" t="s">
        <v>169</v>
      </c>
      <c r="B3" s="261"/>
      <c r="C3" s="261"/>
      <c r="D3" s="261"/>
      <c r="E3" s="261"/>
      <c r="F3" s="261"/>
      <c r="G3" s="261"/>
      <c r="H3" s="261"/>
      <c r="I3" s="261"/>
      <c r="J3" s="262"/>
    </row>
    <row r="4" spans="1:16" ht="15.75" thickBot="1" x14ac:dyDescent="0.3">
      <c r="A4" s="276"/>
      <c r="B4" s="277"/>
      <c r="C4" s="277"/>
      <c r="D4" s="277"/>
      <c r="E4" s="277"/>
      <c r="F4" s="277"/>
      <c r="G4" s="277"/>
      <c r="H4" s="277"/>
      <c r="I4" s="277"/>
      <c r="J4" s="278"/>
    </row>
    <row r="5" spans="1:16" ht="15.75" thickBot="1" x14ac:dyDescent="0.3">
      <c r="A5" s="45"/>
      <c r="B5" s="46"/>
      <c r="C5" s="46"/>
      <c r="D5" s="46"/>
      <c r="E5" s="46"/>
      <c r="F5" s="46"/>
      <c r="G5" s="46"/>
      <c r="H5" s="46"/>
      <c r="I5" s="46"/>
      <c r="J5" s="47"/>
    </row>
    <row r="6" spans="1:16" ht="15.75" thickBot="1" x14ac:dyDescent="0.3">
      <c r="A6" s="226" t="s">
        <v>17</v>
      </c>
      <c r="B6" s="227"/>
      <c r="C6" s="251" t="s">
        <v>70</v>
      </c>
      <c r="D6" s="251"/>
      <c r="E6" s="251"/>
      <c r="F6" s="251"/>
      <c r="G6" s="251"/>
      <c r="H6" s="251"/>
      <c r="I6" s="252"/>
      <c r="J6" s="253"/>
    </row>
    <row r="7" spans="1:16" ht="15.75" thickBot="1" x14ac:dyDescent="0.3">
      <c r="A7" s="18"/>
      <c r="B7" s="16"/>
      <c r="C7" s="16"/>
      <c r="D7" s="16"/>
      <c r="E7" s="16"/>
      <c r="F7" s="16"/>
      <c r="G7" s="16"/>
      <c r="H7" s="44"/>
      <c r="I7" s="44"/>
      <c r="J7" s="17"/>
    </row>
    <row r="8" spans="1:16" x14ac:dyDescent="0.25">
      <c r="A8" s="56"/>
      <c r="B8" s="144" t="s">
        <v>23</v>
      </c>
      <c r="C8" s="144" t="s">
        <v>6</v>
      </c>
      <c r="D8" s="144" t="s">
        <v>42</v>
      </c>
      <c r="E8" s="144" t="s">
        <v>43</v>
      </c>
      <c r="F8" s="144" t="s">
        <v>35</v>
      </c>
      <c r="G8" s="144" t="s">
        <v>41</v>
      </c>
      <c r="H8" s="57" t="s">
        <v>15</v>
      </c>
      <c r="I8" s="254" t="s">
        <v>11</v>
      </c>
      <c r="J8" s="255"/>
    </row>
    <row r="9" spans="1:16" x14ac:dyDescent="0.25">
      <c r="A9" s="58" t="s">
        <v>8</v>
      </c>
      <c r="B9" s="27"/>
      <c r="C9" s="64"/>
      <c r="D9" s="90" t="s">
        <v>39</v>
      </c>
      <c r="E9" s="137"/>
      <c r="F9" s="55">
        <f>J41</f>
        <v>0</v>
      </c>
      <c r="G9" s="55">
        <f>E9*F9</f>
        <v>0</v>
      </c>
      <c r="H9" s="107"/>
      <c r="I9" s="245">
        <f>G9*H9</f>
        <v>0</v>
      </c>
      <c r="J9" s="246"/>
    </row>
    <row r="10" spans="1:16" x14ac:dyDescent="0.25">
      <c r="A10" s="58" t="s">
        <v>9</v>
      </c>
      <c r="B10" s="27"/>
      <c r="C10" s="64"/>
      <c r="D10" s="90" t="s">
        <v>39</v>
      </c>
      <c r="E10" s="137"/>
      <c r="F10" s="55">
        <f>J42</f>
        <v>0</v>
      </c>
      <c r="G10" s="55">
        <f t="shared" ref="G10" si="0">E10*F10</f>
        <v>0</v>
      </c>
      <c r="H10" s="107"/>
      <c r="I10" s="245">
        <f>G10*H10</f>
        <v>0</v>
      </c>
      <c r="J10" s="246"/>
      <c r="M10" s="138"/>
    </row>
    <row r="11" spans="1:16" x14ac:dyDescent="0.25">
      <c r="A11" s="58"/>
      <c r="B11" s="27"/>
      <c r="C11" s="64"/>
      <c r="D11" s="90"/>
      <c r="E11" s="55"/>
      <c r="F11" s="55"/>
      <c r="G11" s="55"/>
      <c r="H11" s="107"/>
      <c r="I11" s="245"/>
      <c r="J11" s="246"/>
    </row>
    <row r="12" spans="1:16" x14ac:dyDescent="0.25">
      <c r="A12" s="104"/>
      <c r="B12" s="27"/>
      <c r="C12" s="64"/>
      <c r="D12" s="90"/>
      <c r="E12" s="55"/>
      <c r="F12" s="55"/>
      <c r="G12" s="55"/>
      <c r="H12" s="34"/>
      <c r="I12" s="243"/>
      <c r="J12" s="287"/>
    </row>
    <row r="13" spans="1:16" ht="15.75" thickBot="1" x14ac:dyDescent="0.3">
      <c r="A13" s="18"/>
      <c r="B13" s="140"/>
      <c r="C13" s="140"/>
      <c r="D13" s="140"/>
      <c r="E13" s="140"/>
      <c r="F13" s="140"/>
      <c r="G13" s="140"/>
      <c r="H13" s="22"/>
      <c r="I13" s="22"/>
      <c r="J13" s="141"/>
    </row>
    <row r="14" spans="1:16" ht="15.75" thickBot="1" x14ac:dyDescent="0.3">
      <c r="A14" s="216" t="s">
        <v>21</v>
      </c>
      <c r="B14" s="217"/>
      <c r="C14" s="217"/>
      <c r="D14" s="217"/>
      <c r="E14" s="217"/>
      <c r="F14" s="217"/>
      <c r="G14" s="217"/>
      <c r="H14" s="217"/>
      <c r="I14" s="247">
        <f>SUM(I9:J12)</f>
        <v>0</v>
      </c>
      <c r="J14" s="248"/>
    </row>
    <row r="15" spans="1:16" ht="15.75" thickBot="1" x14ac:dyDescent="0.3">
      <c r="A15" s="26"/>
      <c r="B15" s="6"/>
      <c r="C15" s="6"/>
      <c r="D15" s="6"/>
      <c r="E15" s="6"/>
      <c r="F15" s="6"/>
      <c r="G15" s="6"/>
      <c r="H15" s="23"/>
      <c r="I15" s="23"/>
      <c r="J15" s="7"/>
    </row>
    <row r="16" spans="1:16" ht="15.75" thickBot="1" x14ac:dyDescent="0.3">
      <c r="A16" s="226" t="s">
        <v>18</v>
      </c>
      <c r="B16" s="227"/>
      <c r="C16" s="218" t="s">
        <v>76</v>
      </c>
      <c r="D16" s="218"/>
      <c r="E16" s="218"/>
      <c r="F16" s="218"/>
      <c r="G16" s="218"/>
      <c r="H16" s="218"/>
      <c r="I16" s="219"/>
      <c r="J16" s="220"/>
      <c r="N16" s="29"/>
      <c r="P16" s="112" t="s">
        <v>46</v>
      </c>
    </row>
    <row r="17" spans="1:16" ht="15.75" thickBot="1" x14ac:dyDescent="0.3">
      <c r="A17" s="18"/>
      <c r="B17" s="16"/>
      <c r="C17" s="16"/>
      <c r="D17" s="16"/>
      <c r="E17" s="16"/>
      <c r="F17" s="16"/>
      <c r="G17" s="16"/>
      <c r="H17" s="44"/>
      <c r="I17" s="44"/>
      <c r="J17" s="17"/>
    </row>
    <row r="18" spans="1:16" x14ac:dyDescent="0.25">
      <c r="A18" s="56"/>
      <c r="B18" s="144" t="s">
        <v>23</v>
      </c>
      <c r="C18" s="144" t="s">
        <v>6</v>
      </c>
      <c r="D18" s="144" t="s">
        <v>42</v>
      </c>
      <c r="E18" s="144" t="s">
        <v>43</v>
      </c>
      <c r="F18" s="144" t="s">
        <v>35</v>
      </c>
      <c r="G18" s="144" t="s">
        <v>41</v>
      </c>
      <c r="H18" s="57" t="s">
        <v>61</v>
      </c>
      <c r="I18" s="254" t="s">
        <v>11</v>
      </c>
      <c r="J18" s="255"/>
    </row>
    <row r="19" spans="1:16" x14ac:dyDescent="0.25">
      <c r="A19" s="58" t="s">
        <v>75</v>
      </c>
      <c r="B19" s="27"/>
      <c r="C19" s="59"/>
      <c r="D19" s="27"/>
      <c r="E19" s="34"/>
      <c r="F19" s="60"/>
      <c r="G19" s="60">
        <f>E19*F19</f>
        <v>0</v>
      </c>
      <c r="H19" s="107"/>
      <c r="I19" s="245">
        <f>G19*H19</f>
        <v>0</v>
      </c>
      <c r="J19" s="246"/>
    </row>
    <row r="20" spans="1:16" x14ac:dyDescent="0.25">
      <c r="A20" s="100"/>
      <c r="B20" s="135"/>
      <c r="C20" s="135"/>
      <c r="D20" s="135"/>
      <c r="E20" s="135"/>
      <c r="F20" s="135"/>
      <c r="G20" s="135"/>
      <c r="H20" s="108"/>
      <c r="I20" s="245"/>
      <c r="J20" s="246"/>
    </row>
    <row r="21" spans="1:16" x14ac:dyDescent="0.25">
      <c r="A21" s="100"/>
      <c r="B21" s="101"/>
      <c r="C21" s="102"/>
      <c r="D21" s="90"/>
      <c r="E21" s="103"/>
      <c r="F21" s="103"/>
      <c r="G21" s="55"/>
      <c r="H21" s="108"/>
      <c r="I21" s="245"/>
      <c r="J21" s="246"/>
    </row>
    <row r="22" spans="1:16" ht="15.75" thickBot="1" x14ac:dyDescent="0.3">
      <c r="A22" s="93"/>
      <c r="B22" s="62"/>
      <c r="C22" s="94"/>
      <c r="D22" s="94"/>
      <c r="E22" s="95"/>
      <c r="F22" s="95"/>
      <c r="G22" s="95"/>
      <c r="H22" s="143"/>
      <c r="I22" s="271"/>
      <c r="J22" s="272"/>
    </row>
    <row r="23" spans="1:16" ht="15.75" thickBot="1" x14ac:dyDescent="0.3">
      <c r="A23" s="18"/>
      <c r="B23" s="140"/>
      <c r="C23" s="140"/>
      <c r="D23" s="140"/>
      <c r="E23" s="140"/>
      <c r="F23" s="140"/>
      <c r="G23" s="140"/>
      <c r="H23" s="22"/>
      <c r="I23" s="22"/>
      <c r="J23" s="141"/>
      <c r="N23" s="89"/>
    </row>
    <row r="24" spans="1:16" ht="15.75" thickBot="1" x14ac:dyDescent="0.3">
      <c r="A24" s="216" t="s">
        <v>20</v>
      </c>
      <c r="B24" s="217"/>
      <c r="C24" s="217"/>
      <c r="D24" s="217"/>
      <c r="E24" s="217"/>
      <c r="F24" s="217"/>
      <c r="G24" s="217"/>
      <c r="H24" s="217"/>
      <c r="I24" s="247">
        <f>SUM(I19:J22)</f>
        <v>0</v>
      </c>
      <c r="J24" s="248"/>
    </row>
    <row r="25" spans="1:16" ht="15.75" thickBot="1" x14ac:dyDescent="0.3">
      <c r="A25" s="18"/>
      <c r="B25" s="140"/>
      <c r="C25" s="140"/>
      <c r="D25" s="140"/>
      <c r="E25" s="140"/>
      <c r="F25" s="140"/>
      <c r="G25" s="140"/>
      <c r="H25" s="22"/>
      <c r="I25" s="22"/>
      <c r="J25" s="141"/>
    </row>
    <row r="26" spans="1:16" ht="15.75" thickBot="1" x14ac:dyDescent="0.3">
      <c r="A26" s="226" t="s">
        <v>19</v>
      </c>
      <c r="B26" s="227"/>
      <c r="C26" s="219" t="s">
        <v>44</v>
      </c>
      <c r="D26" s="221"/>
      <c r="E26" s="221"/>
      <c r="F26" s="221"/>
      <c r="G26" s="221"/>
      <c r="H26" s="221"/>
      <c r="I26" s="221"/>
      <c r="J26" s="222"/>
    </row>
    <row r="27" spans="1:16" ht="15.75" thickBot="1" x14ac:dyDescent="0.3">
      <c r="A27" s="18"/>
      <c r="B27" s="16"/>
      <c r="C27" s="16"/>
      <c r="D27" s="16"/>
      <c r="E27" s="16"/>
      <c r="F27" s="16"/>
      <c r="G27" s="16"/>
      <c r="H27" s="44"/>
      <c r="I27" s="44"/>
      <c r="J27" s="17"/>
    </row>
    <row r="28" spans="1:16" x14ac:dyDescent="0.25">
      <c r="A28" s="56" t="s">
        <v>25</v>
      </c>
      <c r="B28" s="144" t="s">
        <v>24</v>
      </c>
      <c r="C28" s="144" t="s">
        <v>7</v>
      </c>
      <c r="D28" s="144" t="s">
        <v>42</v>
      </c>
      <c r="E28" s="144" t="s">
        <v>43</v>
      </c>
      <c r="F28" s="144" t="s">
        <v>51</v>
      </c>
      <c r="G28" s="144" t="s">
        <v>41</v>
      </c>
      <c r="H28" s="57" t="s">
        <v>61</v>
      </c>
      <c r="I28" s="249" t="s">
        <v>11</v>
      </c>
      <c r="J28" s="250"/>
    </row>
    <row r="29" spans="1:16" x14ac:dyDescent="0.25">
      <c r="A29" s="38"/>
      <c r="B29" s="27"/>
      <c r="C29" s="59"/>
      <c r="D29" s="27"/>
      <c r="E29" s="34"/>
      <c r="F29" s="60"/>
      <c r="G29" s="60"/>
      <c r="H29" s="107"/>
      <c r="I29" s="208"/>
      <c r="J29" s="209"/>
    </row>
    <row r="30" spans="1:16" ht="15.75" thickBot="1" x14ac:dyDescent="0.3">
      <c r="A30" s="39"/>
      <c r="B30" s="62"/>
      <c r="C30" s="61"/>
      <c r="D30" s="61"/>
      <c r="E30" s="62"/>
      <c r="F30" s="63"/>
      <c r="G30" s="63"/>
      <c r="H30" s="136">
        <f>H29</f>
        <v>0</v>
      </c>
      <c r="I30" s="269"/>
      <c r="J30" s="270"/>
    </row>
    <row r="31" spans="1:16" ht="15.75" thickBot="1" x14ac:dyDescent="0.3">
      <c r="A31" s="139"/>
      <c r="B31" s="140"/>
      <c r="C31" s="140"/>
      <c r="D31" s="140"/>
      <c r="E31" s="140"/>
      <c r="F31" s="140"/>
      <c r="G31" s="28"/>
      <c r="H31" s="22"/>
      <c r="I31" s="22"/>
      <c r="J31" s="25"/>
    </row>
    <row r="32" spans="1:16" ht="15.75" thickBot="1" x14ac:dyDescent="0.3">
      <c r="A32" s="216" t="s">
        <v>22</v>
      </c>
      <c r="B32" s="217"/>
      <c r="C32" s="217"/>
      <c r="D32" s="217"/>
      <c r="E32" s="217"/>
      <c r="F32" s="217"/>
      <c r="G32" s="217"/>
      <c r="H32" s="217"/>
      <c r="I32" s="247">
        <f>SUM(I29:J30)</f>
        <v>0</v>
      </c>
      <c r="J32" s="248"/>
      <c r="P32" s="12" t="s">
        <v>34</v>
      </c>
    </row>
    <row r="33" spans="1:14" ht="15.75" thickBot="1" x14ac:dyDescent="0.3">
      <c r="A33" s="91"/>
      <c r="B33" s="91"/>
      <c r="C33" s="91"/>
      <c r="D33" s="91"/>
      <c r="E33" s="91"/>
      <c r="F33" s="91"/>
      <c r="G33" s="91"/>
      <c r="H33" s="91"/>
      <c r="I33" s="91"/>
      <c r="J33" s="92"/>
    </row>
    <row r="34" spans="1:14" x14ac:dyDescent="0.25">
      <c r="A34" s="67"/>
      <c r="B34" s="68"/>
      <c r="C34" s="68"/>
      <c r="D34" s="68"/>
      <c r="E34" s="68"/>
      <c r="F34" s="68"/>
      <c r="G34" s="68"/>
      <c r="H34" s="69"/>
      <c r="I34" s="69"/>
      <c r="J34" s="223">
        <f>SUM(I14+I24+I32)</f>
        <v>0</v>
      </c>
    </row>
    <row r="35" spans="1:14" x14ac:dyDescent="0.25">
      <c r="A35" s="48"/>
      <c r="B35" s="49"/>
      <c r="C35" s="51" t="s">
        <v>29</v>
      </c>
      <c r="D35" s="51"/>
      <c r="E35" s="49"/>
      <c r="F35" s="49"/>
      <c r="G35" s="49"/>
      <c r="H35" s="50"/>
      <c r="I35" s="50"/>
      <c r="J35" s="224"/>
    </row>
    <row r="36" spans="1:14" ht="15.75" thickBot="1" x14ac:dyDescent="0.3">
      <c r="A36" s="52"/>
      <c r="B36" s="53"/>
      <c r="C36" s="53"/>
      <c r="D36" s="53"/>
      <c r="E36" s="53"/>
      <c r="F36" s="53"/>
      <c r="G36" s="53"/>
      <c r="H36" s="54"/>
      <c r="I36" s="54"/>
      <c r="J36" s="225"/>
    </row>
    <row r="37" spans="1:14" ht="15.75" thickBot="1" x14ac:dyDescent="0.3">
      <c r="A37" s="139"/>
      <c r="B37" s="140"/>
      <c r="C37" s="140"/>
      <c r="D37" s="140"/>
      <c r="E37" s="140"/>
      <c r="F37" s="140"/>
      <c r="G37" s="140"/>
      <c r="H37" s="22"/>
      <c r="I37" s="22"/>
      <c r="J37" s="141"/>
    </row>
    <row r="38" spans="1:14" ht="15.75" thickBot="1" x14ac:dyDescent="0.3">
      <c r="A38" s="228" t="s">
        <v>178</v>
      </c>
      <c r="B38" s="229"/>
      <c r="C38" s="229"/>
      <c r="D38" s="229"/>
      <c r="E38" s="229"/>
      <c r="F38" s="229"/>
      <c r="G38" s="229"/>
      <c r="H38" s="229"/>
      <c r="I38" s="229"/>
      <c r="J38" s="230"/>
    </row>
    <row r="39" spans="1:14" ht="15.75" thickBot="1" x14ac:dyDescent="0.3">
      <c r="A39" s="139"/>
      <c r="B39" s="140"/>
      <c r="C39" s="140"/>
      <c r="D39" s="140"/>
      <c r="E39" s="140"/>
      <c r="F39" s="140"/>
      <c r="G39" s="140"/>
      <c r="H39" s="22"/>
      <c r="I39" s="22"/>
      <c r="J39" s="141"/>
      <c r="N39" s="29"/>
    </row>
    <row r="40" spans="1:14" ht="75" x14ac:dyDescent="0.25">
      <c r="A40" s="65" t="s">
        <v>25</v>
      </c>
      <c r="B40" s="66" t="s">
        <v>176</v>
      </c>
      <c r="C40" s="57" t="s">
        <v>12</v>
      </c>
      <c r="D40" s="57" t="s">
        <v>26</v>
      </c>
      <c r="E40" s="66" t="s">
        <v>27</v>
      </c>
      <c r="F40" s="66" t="s">
        <v>28</v>
      </c>
      <c r="G40" s="57" t="s">
        <v>48</v>
      </c>
      <c r="H40" s="97" t="s">
        <v>45</v>
      </c>
      <c r="I40" s="97" t="s">
        <v>47</v>
      </c>
      <c r="J40" s="97" t="s">
        <v>49</v>
      </c>
    </row>
    <row r="41" spans="1:14" ht="25.5" customHeight="1" x14ac:dyDescent="0.25">
      <c r="A41" s="38"/>
      <c r="B41" s="27"/>
      <c r="C41" s="64"/>
      <c r="D41" s="21"/>
      <c r="E41" s="60"/>
      <c r="F41" s="114"/>
      <c r="G41" s="21"/>
      <c r="H41" s="98"/>
      <c r="I41" s="113"/>
      <c r="J41" s="115"/>
    </row>
    <row r="42" spans="1:14" ht="24.75" customHeight="1" x14ac:dyDescent="0.25">
      <c r="A42" s="38"/>
      <c r="B42" s="27"/>
      <c r="C42" s="142"/>
      <c r="D42" s="21"/>
      <c r="E42" s="60"/>
      <c r="F42" s="114"/>
      <c r="G42" s="21"/>
      <c r="H42" s="98"/>
      <c r="I42" s="113"/>
      <c r="J42" s="115"/>
    </row>
    <row r="43" spans="1:14" ht="30.75" customHeight="1" x14ac:dyDescent="0.25">
      <c r="A43" s="38"/>
      <c r="B43" s="27"/>
      <c r="C43" s="122"/>
      <c r="D43" s="21"/>
      <c r="E43" s="60"/>
      <c r="F43" s="123"/>
      <c r="G43" s="21"/>
      <c r="H43" s="98"/>
      <c r="I43" s="113"/>
      <c r="J43" s="115"/>
    </row>
    <row r="44" spans="1:14" x14ac:dyDescent="0.25">
      <c r="A44" s="38"/>
      <c r="B44" s="27"/>
      <c r="C44" s="142"/>
      <c r="D44" s="142"/>
      <c r="E44" s="21"/>
      <c r="F44" s="60"/>
      <c r="G44" s="55"/>
      <c r="H44" s="21"/>
      <c r="I44" s="109"/>
      <c r="J44" s="145"/>
    </row>
    <row r="45" spans="1:14" x14ac:dyDescent="0.25">
      <c r="A45" s="38"/>
      <c r="B45" s="27"/>
      <c r="C45" s="142"/>
      <c r="D45" s="142"/>
      <c r="E45" s="21"/>
      <c r="F45" s="60"/>
      <c r="G45" s="233" t="s">
        <v>81</v>
      </c>
      <c r="H45" s="234"/>
      <c r="I45" s="110"/>
      <c r="J45" s="231">
        <v>0.73850000000000005</v>
      </c>
      <c r="M45" s="29"/>
    </row>
    <row r="46" spans="1:14" ht="15.75" thickBot="1" x14ac:dyDescent="0.3">
      <c r="A46" s="39"/>
      <c r="B46" s="62"/>
      <c r="C46" s="96"/>
      <c r="D46" s="96"/>
      <c r="E46" s="99"/>
      <c r="F46" s="63"/>
      <c r="G46" s="235"/>
      <c r="H46" s="236"/>
      <c r="I46" s="111"/>
      <c r="J46" s="232"/>
    </row>
    <row r="47" spans="1:14" x14ac:dyDescent="0.25">
      <c r="A47" s="33"/>
      <c r="B47" s="22"/>
      <c r="C47" s="70"/>
      <c r="D47" s="70"/>
      <c r="E47" s="30"/>
      <c r="F47" s="71"/>
      <c r="G47" s="24"/>
      <c r="H47" s="30"/>
      <c r="I47" s="30"/>
      <c r="J47" s="72"/>
    </row>
    <row r="48" spans="1:14" x14ac:dyDescent="0.25">
      <c r="A48" s="239" t="s">
        <v>16</v>
      </c>
      <c r="B48" s="240"/>
      <c r="C48" s="70"/>
      <c r="D48" s="70"/>
      <c r="E48" s="30"/>
      <c r="F48" s="71"/>
      <c r="G48" s="140"/>
      <c r="H48" s="140"/>
      <c r="I48" s="140"/>
      <c r="J48" s="141"/>
    </row>
    <row r="49" spans="1:10" x14ac:dyDescent="0.25">
      <c r="A49" s="33"/>
      <c r="B49" s="22"/>
      <c r="C49" s="70"/>
      <c r="D49" s="70"/>
      <c r="E49" s="30"/>
      <c r="F49" s="71"/>
      <c r="G49" s="24"/>
      <c r="H49" s="30"/>
      <c r="I49" s="30"/>
      <c r="J49" s="72"/>
    </row>
    <row r="50" spans="1:10" ht="30" customHeight="1" x14ac:dyDescent="0.25">
      <c r="A50" s="205" t="s">
        <v>78</v>
      </c>
      <c r="B50" s="241"/>
      <c r="C50" s="241"/>
      <c r="D50" s="241"/>
      <c r="E50" s="241"/>
      <c r="F50" s="241"/>
      <c r="G50" s="241"/>
      <c r="H50" s="241"/>
      <c r="I50" s="241"/>
      <c r="J50" s="242"/>
    </row>
    <row r="51" spans="1:10" x14ac:dyDescent="0.25">
      <c r="A51" s="139"/>
      <c r="B51" s="140"/>
      <c r="C51" s="140"/>
      <c r="D51" s="140"/>
      <c r="E51" s="140"/>
      <c r="F51" s="140"/>
      <c r="G51" s="140"/>
      <c r="H51" s="22"/>
      <c r="I51" s="22"/>
      <c r="J51" s="141"/>
    </row>
    <row r="52" spans="1:10" ht="45" customHeight="1" x14ac:dyDescent="0.25">
      <c r="A52" s="205" t="s">
        <v>89</v>
      </c>
      <c r="B52" s="206"/>
      <c r="C52" s="206"/>
      <c r="D52" s="206"/>
      <c r="E52" s="206"/>
      <c r="F52" s="206"/>
      <c r="G52" s="206"/>
      <c r="H52" s="206"/>
      <c r="I52" s="206"/>
      <c r="J52" s="207"/>
    </row>
    <row r="53" spans="1:10" x14ac:dyDescent="0.25">
      <c r="A53" s="139"/>
      <c r="B53" s="140"/>
      <c r="C53" s="140"/>
      <c r="D53" s="140"/>
      <c r="E53" s="140"/>
      <c r="F53" s="140"/>
      <c r="G53" s="140"/>
      <c r="H53" s="22"/>
      <c r="I53" s="22"/>
      <c r="J53" s="141"/>
    </row>
    <row r="54" spans="1:10" s="76" customFormat="1" ht="30" customHeight="1" x14ac:dyDescent="0.25">
      <c r="A54" s="273" t="s">
        <v>177</v>
      </c>
      <c r="B54" s="274"/>
      <c r="C54" s="274"/>
      <c r="D54" s="274"/>
      <c r="E54" s="274"/>
      <c r="F54" s="274"/>
      <c r="G54" s="274"/>
      <c r="H54" s="274"/>
      <c r="I54" s="274"/>
      <c r="J54" s="275"/>
    </row>
    <row r="55" spans="1:10" x14ac:dyDescent="0.25">
      <c r="A55" s="79"/>
      <c r="B55" s="78"/>
      <c r="C55" s="140"/>
      <c r="D55" s="140"/>
      <c r="E55" s="140"/>
      <c r="F55" s="140"/>
      <c r="G55" s="140"/>
      <c r="H55" s="22"/>
      <c r="I55" s="22"/>
      <c r="J55" s="141"/>
    </row>
    <row r="56" spans="1:10" ht="15.75" thickBot="1" x14ac:dyDescent="0.3">
      <c r="A56" s="288"/>
      <c r="B56" s="289"/>
      <c r="C56" s="289"/>
      <c r="D56" s="289"/>
      <c r="E56" s="289"/>
      <c r="F56" s="289"/>
      <c r="G56" s="289"/>
      <c r="H56" s="289"/>
      <c r="I56" s="146"/>
      <c r="J56" s="7"/>
    </row>
    <row r="57" spans="1:10" x14ac:dyDescent="0.25">
      <c r="A57" s="139"/>
      <c r="B57" s="140"/>
      <c r="C57" s="140"/>
      <c r="D57" s="140"/>
      <c r="E57" s="140"/>
      <c r="F57" s="140"/>
      <c r="G57" s="140"/>
      <c r="H57" s="22"/>
      <c r="I57" s="22"/>
      <c r="J57" s="141"/>
    </row>
    <row r="58" spans="1:10" x14ac:dyDescent="0.25">
      <c r="A58" s="210"/>
      <c r="B58" s="211"/>
      <c r="C58" s="211"/>
      <c r="D58" s="211"/>
      <c r="E58" s="211"/>
      <c r="F58" s="211"/>
      <c r="G58" s="211"/>
      <c r="H58" s="211"/>
      <c r="I58" s="211"/>
      <c r="J58" s="212"/>
    </row>
    <row r="59" spans="1:10" ht="15.75" thickBot="1" x14ac:dyDescent="0.3">
      <c r="A59" s="213"/>
      <c r="B59" s="214"/>
      <c r="C59" s="214"/>
      <c r="D59" s="214"/>
      <c r="E59" s="214"/>
      <c r="F59" s="214"/>
      <c r="G59" s="214"/>
      <c r="H59" s="214"/>
      <c r="I59" s="214"/>
      <c r="J59" s="215"/>
    </row>
  </sheetData>
  <mergeCells count="40">
    <mergeCell ref="A56:H56"/>
    <mergeCell ref="A58:J58"/>
    <mergeCell ref="A59:J59"/>
    <mergeCell ref="A3:J3"/>
    <mergeCell ref="G45:H46"/>
    <mergeCell ref="J45:J46"/>
    <mergeCell ref="A48:B48"/>
    <mergeCell ref="A50:J50"/>
    <mergeCell ref="A52:J52"/>
    <mergeCell ref="A54:J54"/>
    <mergeCell ref="I29:J29"/>
    <mergeCell ref="I30:J30"/>
    <mergeCell ref="A32:H32"/>
    <mergeCell ref="I32:J32"/>
    <mergeCell ref="J34:J36"/>
    <mergeCell ref="A38:J38"/>
    <mergeCell ref="I28:J28"/>
    <mergeCell ref="A16:B16"/>
    <mergeCell ref="C16:J16"/>
    <mergeCell ref="I18:J18"/>
    <mergeCell ref="I19:J19"/>
    <mergeCell ref="I20:J20"/>
    <mergeCell ref="I21:J21"/>
    <mergeCell ref="I22:J22"/>
    <mergeCell ref="A24:H24"/>
    <mergeCell ref="I24:J24"/>
    <mergeCell ref="A26:B26"/>
    <mergeCell ref="C26:J26"/>
    <mergeCell ref="I9:J9"/>
    <mergeCell ref="I10:J10"/>
    <mergeCell ref="I11:J11"/>
    <mergeCell ref="I12:J12"/>
    <mergeCell ref="A14:H14"/>
    <mergeCell ref="I14:J14"/>
    <mergeCell ref="I8:J8"/>
    <mergeCell ref="A1:J1"/>
    <mergeCell ref="A2:J2"/>
    <mergeCell ref="A4:J4"/>
    <mergeCell ref="A6:B6"/>
    <mergeCell ref="C6:J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view="pageBreakPreview" zoomScale="115" zoomScaleNormal="100" zoomScaleSheetLayoutView="115" workbookViewId="0">
      <selection activeCell="F12" sqref="F12"/>
    </sheetView>
  </sheetViews>
  <sheetFormatPr defaultColWidth="8.85546875" defaultRowHeight="15" x14ac:dyDescent="0.25"/>
  <cols>
    <col min="1" max="1" width="11" style="4" customWidth="1"/>
    <col min="2" max="2" width="8.7109375" style="4" customWidth="1"/>
    <col min="3" max="3" width="9" style="4" customWidth="1"/>
    <col min="4" max="4" width="8.85546875" style="4"/>
    <col min="5" max="5" width="23.5703125" style="4" customWidth="1"/>
    <col min="6" max="6" width="24.5703125" style="4" customWidth="1"/>
    <col min="7" max="7" width="18.42578125" style="4" customWidth="1"/>
    <col min="8" max="8" width="14.28515625" style="4" customWidth="1"/>
    <col min="9" max="9" width="11.5703125" style="4" customWidth="1"/>
    <col min="10" max="10" width="6.140625" style="4" customWidth="1"/>
    <col min="11" max="11" width="8.140625" style="4" customWidth="1"/>
    <col min="12" max="12" width="9.28515625" style="4" customWidth="1"/>
    <col min="13" max="15" width="8.85546875" style="4"/>
    <col min="16" max="16" width="15.140625" style="4" bestFit="1" customWidth="1"/>
    <col min="17" max="18" width="9.28515625" style="4" bestFit="1" customWidth="1"/>
    <col min="19" max="16384" width="8.85546875" style="4"/>
  </cols>
  <sheetData>
    <row r="1" spans="1:18" s="12" customFormat="1" ht="39.75" customHeight="1" thickBot="1" x14ac:dyDescent="0.3">
      <c r="A1" s="307" t="s">
        <v>92</v>
      </c>
      <c r="B1" s="308"/>
      <c r="C1" s="308"/>
      <c r="D1" s="308"/>
      <c r="E1" s="308"/>
      <c r="F1" s="308"/>
      <c r="G1" s="308"/>
      <c r="H1" s="308"/>
      <c r="I1" s="309"/>
    </row>
    <row r="2" spans="1:18" ht="26.25" customHeight="1" thickBot="1" x14ac:dyDescent="0.3">
      <c r="A2" s="307" t="s">
        <v>179</v>
      </c>
      <c r="B2" s="308"/>
      <c r="C2" s="308"/>
      <c r="D2" s="308"/>
      <c r="E2" s="308"/>
      <c r="F2" s="308"/>
      <c r="G2" s="308"/>
      <c r="H2" s="308"/>
      <c r="I2" s="309"/>
    </row>
    <row r="3" spans="1:18" s="12" customFormat="1" x14ac:dyDescent="0.25">
      <c r="A3" s="18"/>
      <c r="B3" s="16"/>
      <c r="C3" s="16"/>
      <c r="D3" s="16"/>
      <c r="E3" s="16"/>
      <c r="F3" s="16"/>
      <c r="G3" s="120"/>
      <c r="H3" s="120"/>
      <c r="I3" s="121"/>
    </row>
    <row r="4" spans="1:18" ht="15.75" thickBot="1" x14ac:dyDescent="0.3">
      <c r="A4" s="119"/>
      <c r="B4" s="120"/>
      <c r="C4" s="120"/>
      <c r="D4" s="120"/>
      <c r="E4" s="120"/>
      <c r="F4" s="120"/>
      <c r="G4" s="120"/>
      <c r="H4" s="120"/>
      <c r="I4" s="121"/>
    </row>
    <row r="5" spans="1:18" ht="15.75" thickBot="1" x14ac:dyDescent="0.3">
      <c r="A5" s="119"/>
      <c r="B5" s="325" t="s">
        <v>65</v>
      </c>
      <c r="C5" s="326"/>
      <c r="D5" s="326"/>
      <c r="E5" s="326"/>
      <c r="F5" s="327"/>
      <c r="G5" s="120"/>
      <c r="H5" s="317" t="s">
        <v>13</v>
      </c>
      <c r="I5" s="318"/>
    </row>
    <row r="6" spans="1:18" ht="15" customHeight="1" x14ac:dyDescent="0.25">
      <c r="A6" s="119"/>
      <c r="B6" s="328" t="s">
        <v>66</v>
      </c>
      <c r="C6" s="329"/>
      <c r="D6" s="329"/>
      <c r="E6" s="329"/>
      <c r="F6" s="1" t="s">
        <v>1</v>
      </c>
      <c r="G6" s="120"/>
      <c r="H6" s="319"/>
      <c r="I6" s="320"/>
    </row>
    <row r="7" spans="1:18" ht="15" customHeight="1" thickBot="1" x14ac:dyDescent="0.3">
      <c r="A7" s="119"/>
      <c r="B7" s="330" t="s">
        <v>72</v>
      </c>
      <c r="C7" s="332" t="s">
        <v>79</v>
      </c>
      <c r="D7" s="332"/>
      <c r="E7" s="332"/>
      <c r="F7" s="2">
        <v>0.05</v>
      </c>
      <c r="G7" s="120"/>
      <c r="H7" s="321"/>
      <c r="I7" s="322"/>
      <c r="L7" s="32"/>
      <c r="O7" s="31"/>
    </row>
    <row r="8" spans="1:18" x14ac:dyDescent="0.25">
      <c r="A8" s="119"/>
      <c r="B8" s="330"/>
      <c r="C8" s="332" t="s">
        <v>2</v>
      </c>
      <c r="D8" s="332"/>
      <c r="E8" s="332"/>
      <c r="F8" s="2">
        <v>1.32E-2</v>
      </c>
      <c r="G8" s="120"/>
      <c r="H8" s="315" t="s">
        <v>5</v>
      </c>
      <c r="I8" s="316"/>
    </row>
    <row r="9" spans="1:18" ht="15.75" thickBot="1" x14ac:dyDescent="0.3">
      <c r="A9" s="119"/>
      <c r="B9" s="331"/>
      <c r="C9" s="333" t="s">
        <v>3</v>
      </c>
      <c r="D9" s="333"/>
      <c r="E9" s="333"/>
      <c r="F9" s="3">
        <v>6.08E-2</v>
      </c>
      <c r="G9" s="120"/>
      <c r="H9" s="313" t="s">
        <v>14</v>
      </c>
      <c r="I9" s="314"/>
    </row>
    <row r="10" spans="1:18" ht="15" customHeight="1" x14ac:dyDescent="0.25">
      <c r="A10" s="119"/>
      <c r="B10" s="140"/>
      <c r="C10" s="140"/>
      <c r="D10" s="201" t="s">
        <v>73</v>
      </c>
      <c r="E10" s="202"/>
      <c r="F10" s="42">
        <f>SUM(F7:F9)</f>
        <v>0.124</v>
      </c>
      <c r="G10" s="120"/>
      <c r="H10" s="120"/>
      <c r="I10" s="121"/>
      <c r="P10" s="73"/>
    </row>
    <row r="11" spans="1:18" ht="15.75" thickBot="1" x14ac:dyDescent="0.3">
      <c r="A11" s="119"/>
      <c r="B11" s="140"/>
      <c r="C11" s="140"/>
      <c r="D11" s="323" t="s">
        <v>74</v>
      </c>
      <c r="E11" s="324"/>
      <c r="F11" s="43">
        <f>(1/(1-F10)-1)</f>
        <v>0.14155251141552516</v>
      </c>
      <c r="G11" s="120"/>
      <c r="H11" s="120"/>
      <c r="I11" s="121"/>
      <c r="L11" s="15"/>
      <c r="M11" s="36"/>
      <c r="N11" s="15"/>
      <c r="O11" s="15"/>
      <c r="P11" s="15"/>
      <c r="Q11" s="15"/>
      <c r="R11" s="15"/>
    </row>
    <row r="12" spans="1:18" s="12" customFormat="1" ht="15.75" thickBot="1" x14ac:dyDescent="0.3">
      <c r="A12" s="139"/>
      <c r="B12" s="140"/>
      <c r="C12" s="140"/>
      <c r="D12" s="204"/>
      <c r="E12" s="204"/>
      <c r="F12" s="203"/>
      <c r="G12" s="140"/>
      <c r="H12" s="140"/>
      <c r="I12" s="141"/>
      <c r="L12" s="15"/>
      <c r="M12" s="36"/>
      <c r="N12" s="15"/>
      <c r="O12" s="15"/>
      <c r="P12" s="15"/>
      <c r="Q12" s="15"/>
      <c r="R12" s="15"/>
    </row>
    <row r="13" spans="1:18" ht="31.5" customHeight="1" thickBot="1" x14ac:dyDescent="0.3">
      <c r="A13" s="310" t="s">
        <v>4</v>
      </c>
      <c r="B13" s="311"/>
      <c r="C13" s="311"/>
      <c r="D13" s="311"/>
      <c r="E13" s="311"/>
      <c r="F13" s="311"/>
      <c r="G13" s="311"/>
      <c r="H13" s="311"/>
      <c r="I13" s="312"/>
      <c r="L13" s="37"/>
      <c r="P13" s="32"/>
    </row>
    <row r="14" spans="1:18" ht="30" customHeight="1" x14ac:dyDescent="0.25">
      <c r="A14" s="41" t="s">
        <v>25</v>
      </c>
      <c r="B14" s="301" t="s">
        <v>58</v>
      </c>
      <c r="C14" s="301"/>
      <c r="D14" s="301"/>
      <c r="E14" s="124" t="s">
        <v>56</v>
      </c>
      <c r="F14" s="126" t="s">
        <v>71</v>
      </c>
      <c r="G14" s="126" t="s">
        <v>64</v>
      </c>
      <c r="H14" s="124" t="s">
        <v>57</v>
      </c>
      <c r="I14" s="125" t="s">
        <v>60</v>
      </c>
      <c r="J14" s="14"/>
      <c r="K14" s="290" t="s">
        <v>60</v>
      </c>
      <c r="L14" s="291"/>
    </row>
    <row r="15" spans="1:18" ht="17.25" customHeight="1" x14ac:dyDescent="0.25">
      <c r="A15" s="38" t="s">
        <v>15</v>
      </c>
      <c r="B15" s="302" t="s">
        <v>59</v>
      </c>
      <c r="C15" s="302"/>
      <c r="D15" s="302"/>
      <c r="E15" s="35">
        <v>0.69920000000000004</v>
      </c>
      <c r="F15" s="35">
        <v>0.2</v>
      </c>
      <c r="G15" s="35">
        <v>0.1</v>
      </c>
      <c r="H15" s="35">
        <f>F11</f>
        <v>0.14155251141552516</v>
      </c>
      <c r="I15" s="105">
        <f>TRUNC((1+E15+F15)*(1+G15)*(1+H15),4)</f>
        <v>2.3847999999999998</v>
      </c>
      <c r="J15" s="32"/>
      <c r="K15" s="131" t="s">
        <v>15</v>
      </c>
      <c r="L15" s="132">
        <f>I15</f>
        <v>2.3847999999999998</v>
      </c>
      <c r="M15" s="31"/>
    </row>
    <row r="16" spans="1:18" ht="20.25" customHeight="1" thickBot="1" x14ac:dyDescent="0.3">
      <c r="A16" s="39" t="s">
        <v>61</v>
      </c>
      <c r="B16" s="303" t="s">
        <v>62</v>
      </c>
      <c r="C16" s="303"/>
      <c r="D16" s="303"/>
      <c r="E16" s="40" t="s">
        <v>63</v>
      </c>
      <c r="F16" s="40" t="s">
        <v>63</v>
      </c>
      <c r="G16" s="40">
        <v>0.1</v>
      </c>
      <c r="H16" s="40">
        <f>H15</f>
        <v>0.14155251141552516</v>
      </c>
      <c r="I16" s="106">
        <f>TRUNC((1+G16)*(1+H16),4)</f>
        <v>1.2557</v>
      </c>
      <c r="K16" s="133" t="s">
        <v>61</v>
      </c>
      <c r="L16" s="134">
        <f>I16</f>
        <v>1.2557</v>
      </c>
    </row>
    <row r="17" spans="1:13" s="12" customFormat="1" x14ac:dyDescent="0.25">
      <c r="A17" s="33"/>
      <c r="B17" s="305"/>
      <c r="C17" s="305"/>
      <c r="D17" s="305"/>
      <c r="E17" s="127"/>
      <c r="F17" s="127"/>
      <c r="G17" s="127"/>
      <c r="H17" s="127"/>
      <c r="I17" s="128"/>
      <c r="K17" s="129"/>
      <c r="L17" s="130"/>
    </row>
    <row r="18" spans="1:13" x14ac:dyDescent="0.25">
      <c r="A18" s="298" t="s">
        <v>16</v>
      </c>
      <c r="B18" s="299"/>
      <c r="C18" s="299"/>
      <c r="D18" s="299"/>
      <c r="E18" s="299"/>
      <c r="F18" s="299"/>
      <c r="G18" s="299"/>
      <c r="H18" s="299"/>
      <c r="I18" s="300"/>
      <c r="K18" s="78"/>
      <c r="L18" s="130"/>
    </row>
    <row r="19" spans="1:13" x14ac:dyDescent="0.25">
      <c r="A19" s="119"/>
      <c r="B19" s="120"/>
      <c r="C19" s="120"/>
      <c r="D19" s="120"/>
      <c r="E19" s="120"/>
      <c r="F19" s="120"/>
      <c r="G19" s="120"/>
      <c r="H19" s="120"/>
      <c r="I19" s="121"/>
    </row>
    <row r="20" spans="1:13" s="12" customFormat="1" x14ac:dyDescent="0.25">
      <c r="A20" s="304" t="s">
        <v>77</v>
      </c>
      <c r="B20" s="305"/>
      <c r="C20" s="305"/>
      <c r="D20" s="305"/>
      <c r="E20" s="305"/>
      <c r="F20" s="305"/>
      <c r="G20" s="305"/>
      <c r="H20" s="305"/>
      <c r="I20" s="306"/>
    </row>
    <row r="21" spans="1:13" s="12" customFormat="1" x14ac:dyDescent="0.25">
      <c r="A21" s="119"/>
      <c r="B21" s="120"/>
      <c r="C21" s="120"/>
      <c r="D21" s="120"/>
      <c r="E21" s="120"/>
      <c r="F21" s="120"/>
      <c r="G21" s="120"/>
      <c r="H21" s="120"/>
      <c r="I21" s="121"/>
    </row>
    <row r="22" spans="1:13" ht="30" customHeight="1" x14ac:dyDescent="0.25">
      <c r="A22" s="205" t="s">
        <v>68</v>
      </c>
      <c r="B22" s="206"/>
      <c r="C22" s="206"/>
      <c r="D22" s="206"/>
      <c r="E22" s="206"/>
      <c r="F22" s="206"/>
      <c r="G22" s="206"/>
      <c r="H22" s="206"/>
      <c r="I22" s="207"/>
    </row>
    <row r="23" spans="1:13" x14ac:dyDescent="0.25">
      <c r="A23" s="119"/>
      <c r="B23" s="120"/>
      <c r="C23" s="120"/>
      <c r="D23" s="120"/>
      <c r="E23" s="120"/>
      <c r="F23" s="120"/>
      <c r="G23" s="120"/>
      <c r="H23" s="120"/>
      <c r="I23" s="121"/>
    </row>
    <row r="24" spans="1:13" ht="30" customHeight="1" x14ac:dyDescent="0.25">
      <c r="A24" s="295" t="s">
        <v>67</v>
      </c>
      <c r="B24" s="296"/>
      <c r="C24" s="296"/>
      <c r="D24" s="296"/>
      <c r="E24" s="296"/>
      <c r="F24" s="296"/>
      <c r="G24" s="296"/>
      <c r="H24" s="296"/>
      <c r="I24" s="297"/>
    </row>
    <row r="25" spans="1:13" s="12" customFormat="1" x14ac:dyDescent="0.25">
      <c r="A25" s="119"/>
      <c r="B25" s="120"/>
      <c r="C25" s="120"/>
      <c r="D25" s="120"/>
      <c r="E25" s="120"/>
      <c r="F25" s="120"/>
      <c r="G25" s="120"/>
      <c r="H25" s="120"/>
      <c r="I25" s="121"/>
    </row>
    <row r="26" spans="1:13" ht="60" customHeight="1" x14ac:dyDescent="0.25">
      <c r="A26" s="292" t="s">
        <v>82</v>
      </c>
      <c r="B26" s="293"/>
      <c r="C26" s="293"/>
      <c r="D26" s="293"/>
      <c r="E26" s="293"/>
      <c r="F26" s="293"/>
      <c r="G26" s="293"/>
      <c r="H26" s="293"/>
      <c r="I26" s="294"/>
      <c r="J26" s="19"/>
    </row>
    <row r="27" spans="1:13" x14ac:dyDescent="0.25">
      <c r="A27" s="119"/>
      <c r="B27" s="120"/>
      <c r="C27" s="120"/>
      <c r="D27" s="120"/>
      <c r="E27" s="120"/>
      <c r="F27" s="120"/>
      <c r="G27" s="120"/>
      <c r="H27" s="120"/>
      <c r="I27" s="121"/>
    </row>
    <row r="28" spans="1:13" ht="15" customHeight="1" x14ac:dyDescent="0.25">
      <c r="A28" s="292" t="s">
        <v>83</v>
      </c>
      <c r="B28" s="293"/>
      <c r="C28" s="293"/>
      <c r="D28" s="293"/>
      <c r="E28" s="293"/>
      <c r="F28" s="293"/>
      <c r="G28" s="293"/>
      <c r="H28" s="293"/>
      <c r="I28" s="294"/>
      <c r="J28" s="20"/>
      <c r="K28" s="20"/>
      <c r="L28" s="20"/>
      <c r="M28" s="20"/>
    </row>
    <row r="29" spans="1:13" s="12" customFormat="1" ht="16.5" customHeight="1" x14ac:dyDescent="0.25">
      <c r="A29" s="116"/>
      <c r="B29" s="117"/>
      <c r="C29" s="117"/>
      <c r="D29" s="117"/>
      <c r="E29" s="117"/>
      <c r="F29" s="117"/>
      <c r="G29" s="117"/>
      <c r="H29" s="117"/>
      <c r="I29" s="118"/>
      <c r="J29" s="20"/>
      <c r="K29" s="20"/>
      <c r="L29" s="20"/>
      <c r="M29" s="20"/>
    </row>
    <row r="30" spans="1:13" s="12" customFormat="1" ht="15" customHeight="1" x14ac:dyDescent="0.25">
      <c r="A30" s="292" t="s">
        <v>69</v>
      </c>
      <c r="B30" s="293"/>
      <c r="C30" s="293"/>
      <c r="D30" s="293"/>
      <c r="E30" s="293"/>
      <c r="F30" s="293"/>
      <c r="G30" s="293"/>
      <c r="H30" s="293"/>
      <c r="I30" s="294"/>
      <c r="J30" s="20"/>
      <c r="K30" s="20"/>
      <c r="L30" s="20"/>
      <c r="M30" s="20"/>
    </row>
    <row r="31" spans="1:13" ht="15.75" thickBot="1" x14ac:dyDescent="0.3">
      <c r="A31" s="5"/>
      <c r="B31" s="6"/>
      <c r="C31" s="6"/>
      <c r="D31" s="6"/>
      <c r="E31" s="6"/>
      <c r="F31" s="6"/>
      <c r="G31" s="6"/>
      <c r="H31" s="6"/>
      <c r="I31" s="7"/>
    </row>
  </sheetData>
  <mergeCells count="25">
    <mergeCell ref="A1:I1"/>
    <mergeCell ref="A13:I13"/>
    <mergeCell ref="H9:I9"/>
    <mergeCell ref="H8:I8"/>
    <mergeCell ref="H5:I7"/>
    <mergeCell ref="D11:E11"/>
    <mergeCell ref="A2:I2"/>
    <mergeCell ref="B5:F5"/>
    <mergeCell ref="B6:E6"/>
    <mergeCell ref="B7:B9"/>
    <mergeCell ref="C7:E7"/>
    <mergeCell ref="C8:E8"/>
    <mergeCell ref="C9:E9"/>
    <mergeCell ref="K14:L14"/>
    <mergeCell ref="A26:I26"/>
    <mergeCell ref="A28:I28"/>
    <mergeCell ref="A30:I30"/>
    <mergeCell ref="A22:I22"/>
    <mergeCell ref="A24:I24"/>
    <mergeCell ref="A18:I18"/>
    <mergeCell ref="B14:D14"/>
    <mergeCell ref="B15:D15"/>
    <mergeCell ref="B16:D16"/>
    <mergeCell ref="A20:I20"/>
    <mergeCell ref="B17:D1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9" scale="80" orientation="landscape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topLeftCell="A37" zoomScale="130" zoomScaleNormal="130" workbookViewId="0">
      <selection activeCell="A45" sqref="A1:F45"/>
    </sheetView>
  </sheetViews>
  <sheetFormatPr defaultRowHeight="15" x14ac:dyDescent="0.25"/>
  <cols>
    <col min="1" max="1" width="9.140625" style="147"/>
    <col min="2" max="2" width="36.28515625" style="147" bestFit="1" customWidth="1"/>
    <col min="3" max="3" width="12" style="147" customWidth="1"/>
    <col min="4" max="4" width="12.140625" style="147" bestFit="1" customWidth="1"/>
    <col min="5" max="5" width="12" style="147" customWidth="1"/>
    <col min="6" max="6" width="17.7109375" style="147" customWidth="1"/>
    <col min="7" max="16384" width="9.140625" style="147"/>
  </cols>
  <sheetData>
    <row r="1" spans="1:6" ht="18.75" x14ac:dyDescent="0.3">
      <c r="A1" s="335" t="s">
        <v>93</v>
      </c>
      <c r="B1" s="335"/>
      <c r="C1" s="335"/>
      <c r="D1" s="335"/>
      <c r="E1" s="335"/>
      <c r="F1" s="335"/>
    </row>
    <row r="2" spans="1:6" ht="35.25" customHeight="1" x14ac:dyDescent="0.3">
      <c r="A2" s="335" t="s">
        <v>94</v>
      </c>
      <c r="B2" s="335"/>
      <c r="C2" s="335"/>
      <c r="D2" s="335"/>
      <c r="E2" s="335"/>
      <c r="F2" s="335"/>
    </row>
    <row r="3" spans="1:6" ht="15.75" thickBot="1" x14ac:dyDescent="0.3"/>
    <row r="4" spans="1:6" ht="20.25" customHeight="1" x14ac:dyDescent="0.25">
      <c r="A4" s="336" t="s">
        <v>95</v>
      </c>
      <c r="B4" s="338" t="s">
        <v>96</v>
      </c>
      <c r="C4" s="340" t="s">
        <v>97</v>
      </c>
      <c r="D4" s="340"/>
      <c r="E4" s="341" t="s">
        <v>98</v>
      </c>
      <c r="F4" s="342"/>
    </row>
    <row r="5" spans="1:6" ht="22.5" customHeight="1" x14ac:dyDescent="0.25">
      <c r="A5" s="337"/>
      <c r="B5" s="339"/>
      <c r="C5" s="148" t="s">
        <v>99</v>
      </c>
      <c r="D5" s="148" t="s">
        <v>100</v>
      </c>
      <c r="E5" s="149" t="s">
        <v>99</v>
      </c>
      <c r="F5" s="150" t="s">
        <v>100</v>
      </c>
    </row>
    <row r="6" spans="1:6" ht="22.5" customHeight="1" x14ac:dyDescent="0.25">
      <c r="A6" s="337"/>
      <c r="B6" s="339"/>
      <c r="C6" s="151" t="s">
        <v>1</v>
      </c>
      <c r="D6" s="151" t="s">
        <v>1</v>
      </c>
      <c r="E6" s="152" t="s">
        <v>1</v>
      </c>
      <c r="F6" s="153" t="s">
        <v>1</v>
      </c>
    </row>
    <row r="7" spans="1:6" ht="26.25" customHeight="1" x14ac:dyDescent="0.25">
      <c r="A7" s="343" t="s">
        <v>101</v>
      </c>
      <c r="B7" s="344"/>
      <c r="C7" s="344"/>
      <c r="D7" s="344"/>
      <c r="E7" s="344"/>
      <c r="F7" s="345"/>
    </row>
    <row r="8" spans="1:6" ht="20.25" customHeight="1" x14ac:dyDescent="0.25">
      <c r="A8" s="154" t="s">
        <v>102</v>
      </c>
      <c r="B8" s="155" t="s">
        <v>103</v>
      </c>
      <c r="C8" s="156">
        <v>0.1</v>
      </c>
      <c r="D8" s="156">
        <v>0.1</v>
      </c>
      <c r="E8" s="157">
        <v>0.2</v>
      </c>
      <c r="F8" s="158">
        <v>0.2</v>
      </c>
    </row>
    <row r="9" spans="1:6" ht="20.25" customHeight="1" x14ac:dyDescent="0.25">
      <c r="A9" s="154" t="s">
        <v>104</v>
      </c>
      <c r="B9" s="155" t="s">
        <v>105</v>
      </c>
      <c r="C9" s="156">
        <v>1.4999999999999999E-2</v>
      </c>
      <c r="D9" s="156">
        <v>1.4999999999999999E-2</v>
      </c>
      <c r="E9" s="157">
        <v>1.4999999999999999E-2</v>
      </c>
      <c r="F9" s="158">
        <v>1.4999999999999999E-2</v>
      </c>
    </row>
    <row r="10" spans="1:6" ht="20.25" customHeight="1" x14ac:dyDescent="0.25">
      <c r="A10" s="154" t="s">
        <v>106</v>
      </c>
      <c r="B10" s="155" t="s">
        <v>107</v>
      </c>
      <c r="C10" s="156">
        <v>0.01</v>
      </c>
      <c r="D10" s="156">
        <v>0.01</v>
      </c>
      <c r="E10" s="157">
        <v>0.01</v>
      </c>
      <c r="F10" s="158">
        <v>0.01</v>
      </c>
    </row>
    <row r="11" spans="1:6" ht="20.25" customHeight="1" x14ac:dyDescent="0.25">
      <c r="A11" s="154" t="s">
        <v>108</v>
      </c>
      <c r="B11" s="155" t="s">
        <v>109</v>
      </c>
      <c r="C11" s="156">
        <v>2E-3</v>
      </c>
      <c r="D11" s="156">
        <v>2E-3</v>
      </c>
      <c r="E11" s="157">
        <v>2E-3</v>
      </c>
      <c r="F11" s="158">
        <v>2E-3</v>
      </c>
    </row>
    <row r="12" spans="1:6" ht="20.25" customHeight="1" x14ac:dyDescent="0.25">
      <c r="A12" s="154" t="s">
        <v>110</v>
      </c>
      <c r="B12" s="155" t="s">
        <v>111</v>
      </c>
      <c r="C12" s="156">
        <v>6.0000000000000001E-3</v>
      </c>
      <c r="D12" s="156">
        <v>6.0000000000000001E-3</v>
      </c>
      <c r="E12" s="157">
        <v>6.0000000000000001E-3</v>
      </c>
      <c r="F12" s="158">
        <v>6.0000000000000001E-3</v>
      </c>
    </row>
    <row r="13" spans="1:6" ht="20.25" customHeight="1" x14ac:dyDescent="0.25">
      <c r="A13" s="154" t="s">
        <v>112</v>
      </c>
      <c r="B13" s="155" t="s">
        <v>113</v>
      </c>
      <c r="C13" s="156">
        <v>2.5000000000000001E-2</v>
      </c>
      <c r="D13" s="156">
        <v>2.5000000000000001E-2</v>
      </c>
      <c r="E13" s="157">
        <v>2.5000000000000001E-2</v>
      </c>
      <c r="F13" s="158">
        <v>2.5000000000000001E-2</v>
      </c>
    </row>
    <row r="14" spans="1:6" ht="20.25" customHeight="1" x14ac:dyDescent="0.25">
      <c r="A14" s="154" t="s">
        <v>114</v>
      </c>
      <c r="B14" s="155" t="s">
        <v>115</v>
      </c>
      <c r="C14" s="156">
        <v>0.03</v>
      </c>
      <c r="D14" s="156">
        <v>0.03</v>
      </c>
      <c r="E14" s="157">
        <v>0.03</v>
      </c>
      <c r="F14" s="158">
        <v>0.03</v>
      </c>
    </row>
    <row r="15" spans="1:6" ht="20.25" customHeight="1" x14ac:dyDescent="0.25">
      <c r="A15" s="154" t="s">
        <v>116</v>
      </c>
      <c r="B15" s="155" t="s">
        <v>117</v>
      </c>
      <c r="C15" s="156">
        <v>0.08</v>
      </c>
      <c r="D15" s="156">
        <v>0.08</v>
      </c>
      <c r="E15" s="157">
        <v>0.08</v>
      </c>
      <c r="F15" s="158">
        <v>0.08</v>
      </c>
    </row>
    <row r="16" spans="1:6" ht="20.25" customHeight="1" x14ac:dyDescent="0.25">
      <c r="A16" s="154" t="s">
        <v>118</v>
      </c>
      <c r="B16" s="155" t="s">
        <v>119</v>
      </c>
      <c r="C16" s="156">
        <v>0.01</v>
      </c>
      <c r="D16" s="156">
        <v>0.01</v>
      </c>
      <c r="E16" s="157">
        <v>0.01</v>
      </c>
      <c r="F16" s="158">
        <v>0.01</v>
      </c>
    </row>
    <row r="17" spans="1:6" ht="21" customHeight="1" x14ac:dyDescent="0.25">
      <c r="A17" s="159" t="s">
        <v>30</v>
      </c>
      <c r="B17" s="160" t="s">
        <v>120</v>
      </c>
      <c r="C17" s="161">
        <f>SUM(C8:C16)</f>
        <v>0.27800000000000002</v>
      </c>
      <c r="D17" s="161">
        <f>SUM(D8:D16)</f>
        <v>0.27800000000000002</v>
      </c>
      <c r="E17" s="162">
        <f>SUM(E8:E16)</f>
        <v>0.37800000000000006</v>
      </c>
      <c r="F17" s="163">
        <f>SUM(F8:F16)</f>
        <v>0.37800000000000006</v>
      </c>
    </row>
    <row r="18" spans="1:6" ht="26.25" customHeight="1" x14ac:dyDescent="0.25">
      <c r="A18" s="343" t="s">
        <v>121</v>
      </c>
      <c r="B18" s="344"/>
      <c r="C18" s="344"/>
      <c r="D18" s="344"/>
      <c r="E18" s="344"/>
      <c r="F18" s="345"/>
    </row>
    <row r="19" spans="1:6" ht="21.75" customHeight="1" x14ac:dyDescent="0.25">
      <c r="A19" s="154" t="s">
        <v>122</v>
      </c>
      <c r="B19" s="164" t="s">
        <v>123</v>
      </c>
      <c r="C19" s="165">
        <v>0.17780000000000001</v>
      </c>
      <c r="D19" s="166" t="s">
        <v>124</v>
      </c>
      <c r="E19" s="167">
        <v>0.17780000000000001</v>
      </c>
      <c r="F19" s="168" t="s">
        <v>124</v>
      </c>
    </row>
    <row r="20" spans="1:6" ht="21.75" customHeight="1" x14ac:dyDescent="0.25">
      <c r="A20" s="154" t="s">
        <v>125</v>
      </c>
      <c r="B20" s="164" t="s">
        <v>126</v>
      </c>
      <c r="C20" s="165">
        <v>4.2799999999999998E-2</v>
      </c>
      <c r="D20" s="166" t="s">
        <v>124</v>
      </c>
      <c r="E20" s="167">
        <v>4.2799999999999998E-2</v>
      </c>
      <c r="F20" s="168" t="s">
        <v>124</v>
      </c>
    </row>
    <row r="21" spans="1:6" ht="21.75" customHeight="1" x14ac:dyDescent="0.25">
      <c r="A21" s="154" t="s">
        <v>127</v>
      </c>
      <c r="B21" s="164" t="s">
        <v>128</v>
      </c>
      <c r="C21" s="165">
        <v>8.8999999999999999E-3</v>
      </c>
      <c r="D21" s="165">
        <v>6.4999999999999997E-3</v>
      </c>
      <c r="E21" s="167">
        <v>8.8999999999999999E-3</v>
      </c>
      <c r="F21" s="169">
        <v>6.7000000000000002E-3</v>
      </c>
    </row>
    <row r="22" spans="1:6" ht="21.75" customHeight="1" x14ac:dyDescent="0.25">
      <c r="A22" s="154" t="s">
        <v>129</v>
      </c>
      <c r="B22" s="164" t="s">
        <v>130</v>
      </c>
      <c r="C22" s="165">
        <v>0.1108</v>
      </c>
      <c r="D22" s="165">
        <v>8.3299999999999999E-2</v>
      </c>
      <c r="E22" s="167">
        <v>0.1108</v>
      </c>
      <c r="F22" s="169">
        <v>8.3099999999999993E-2</v>
      </c>
    </row>
    <row r="23" spans="1:6" ht="21.75" customHeight="1" x14ac:dyDescent="0.25">
      <c r="A23" s="154" t="s">
        <v>131</v>
      </c>
      <c r="B23" s="164" t="s">
        <v>132</v>
      </c>
      <c r="C23" s="165">
        <v>6.9999999999999999E-4</v>
      </c>
      <c r="D23" s="165">
        <v>5.0000000000000001E-4</v>
      </c>
      <c r="E23" s="167">
        <v>6.9999999999999999E-4</v>
      </c>
      <c r="F23" s="169">
        <v>5.0000000000000001E-4</v>
      </c>
    </row>
    <row r="24" spans="1:6" ht="21.75" customHeight="1" x14ac:dyDescent="0.25">
      <c r="A24" s="154" t="s">
        <v>133</v>
      </c>
      <c r="B24" s="164" t="s">
        <v>134</v>
      </c>
      <c r="C24" s="165">
        <v>7.4000000000000003E-3</v>
      </c>
      <c r="D24" s="165">
        <v>5.5999999999999999E-3</v>
      </c>
      <c r="E24" s="167">
        <v>7.4000000000000003E-3</v>
      </c>
      <c r="F24" s="169">
        <v>5.5999999999999999E-3</v>
      </c>
    </row>
    <row r="25" spans="1:6" ht="21.75" customHeight="1" x14ac:dyDescent="0.25">
      <c r="A25" s="154" t="s">
        <v>135</v>
      </c>
      <c r="B25" s="164" t="s">
        <v>136</v>
      </c>
      <c r="C25" s="165">
        <v>1.47E-2</v>
      </c>
      <c r="D25" s="165" t="s">
        <v>124</v>
      </c>
      <c r="E25" s="167">
        <v>1.47E-2</v>
      </c>
      <c r="F25" s="169" t="s">
        <v>124</v>
      </c>
    </row>
    <row r="26" spans="1:6" ht="21.75" customHeight="1" x14ac:dyDescent="0.25">
      <c r="A26" s="154" t="s">
        <v>137</v>
      </c>
      <c r="B26" s="164" t="s">
        <v>138</v>
      </c>
      <c r="C26" s="165">
        <v>2.9999999999999997E-4</v>
      </c>
      <c r="D26" s="165">
        <v>6.9999999999999999E-4</v>
      </c>
      <c r="E26" s="167">
        <v>2.9999999999999997E-4</v>
      </c>
      <c r="F26" s="169">
        <v>2.0000000000000001E-4</v>
      </c>
    </row>
    <row r="27" spans="1:6" ht="21.75" customHeight="1" x14ac:dyDescent="0.25">
      <c r="A27" s="154" t="s">
        <v>139</v>
      </c>
      <c r="B27" s="164" t="s">
        <v>140</v>
      </c>
      <c r="C27" s="165">
        <v>0.13139999999999999</v>
      </c>
      <c r="D27" s="165">
        <v>9.06E-2</v>
      </c>
      <c r="E27" s="167">
        <v>0.13139999999999999</v>
      </c>
      <c r="F27" s="169">
        <v>9.8500000000000004E-2</v>
      </c>
    </row>
    <row r="28" spans="1:6" ht="21.75" customHeight="1" x14ac:dyDescent="0.25">
      <c r="A28" s="154" t="s">
        <v>141</v>
      </c>
      <c r="B28" s="164" t="s">
        <v>142</v>
      </c>
      <c r="C28" s="165">
        <v>4.0000000000000002E-4</v>
      </c>
      <c r="D28" s="165">
        <v>2.9999999999999997E-4</v>
      </c>
      <c r="E28" s="167">
        <v>4.0000000000000002E-4</v>
      </c>
      <c r="F28" s="169">
        <v>2.9999999999999997E-4</v>
      </c>
    </row>
    <row r="29" spans="1:6" ht="21.75" customHeight="1" x14ac:dyDescent="0.25">
      <c r="A29" s="159" t="s">
        <v>31</v>
      </c>
      <c r="B29" s="160" t="s">
        <v>120</v>
      </c>
      <c r="C29" s="161">
        <v>0.49520000000000003</v>
      </c>
      <c r="D29" s="161">
        <v>0.1875</v>
      </c>
      <c r="E29" s="162">
        <v>0.49520000000000003</v>
      </c>
      <c r="F29" s="163">
        <v>0.19489999999999999</v>
      </c>
    </row>
    <row r="30" spans="1:6" ht="21.75" customHeight="1" x14ac:dyDescent="0.25">
      <c r="A30" s="343" t="s">
        <v>143</v>
      </c>
      <c r="B30" s="344"/>
      <c r="C30" s="344"/>
      <c r="D30" s="344"/>
      <c r="E30" s="344"/>
      <c r="F30" s="345"/>
    </row>
    <row r="31" spans="1:6" ht="20.25" customHeight="1" x14ac:dyDescent="0.25">
      <c r="A31" s="154" t="s">
        <v>144</v>
      </c>
      <c r="B31" s="164" t="s">
        <v>145</v>
      </c>
      <c r="C31" s="165">
        <v>6.2199999999999998E-2</v>
      </c>
      <c r="D31" s="165">
        <v>4.6699999999999998E-2</v>
      </c>
      <c r="E31" s="167">
        <v>6.2199999999999998E-2</v>
      </c>
      <c r="F31" s="169">
        <v>4.6699999999999998E-2</v>
      </c>
    </row>
    <row r="32" spans="1:6" ht="20.25" customHeight="1" x14ac:dyDescent="0.25">
      <c r="A32" s="154" t="s">
        <v>146</v>
      </c>
      <c r="B32" s="164" t="s">
        <v>147</v>
      </c>
      <c r="C32" s="165">
        <v>1.6000000000000001E-3</v>
      </c>
      <c r="D32" s="165">
        <v>1.1999999999999999E-3</v>
      </c>
      <c r="E32" s="167">
        <v>1.6000000000000001E-3</v>
      </c>
      <c r="F32" s="169">
        <v>1.1999999999999999E-3</v>
      </c>
    </row>
    <row r="33" spans="1:6" ht="20.25" customHeight="1" x14ac:dyDescent="0.25">
      <c r="A33" s="154" t="s">
        <v>148</v>
      </c>
      <c r="B33" s="164" t="s">
        <v>149</v>
      </c>
      <c r="C33" s="165">
        <v>2.1399999999999999E-2</v>
      </c>
      <c r="D33" s="165">
        <v>1.6E-2</v>
      </c>
      <c r="E33" s="167">
        <v>2.1399999999999999E-2</v>
      </c>
      <c r="F33" s="169">
        <v>1.6E-2</v>
      </c>
    </row>
    <row r="34" spans="1:6" ht="20.25" customHeight="1" x14ac:dyDescent="0.25">
      <c r="A34" s="154" t="s">
        <v>150</v>
      </c>
      <c r="B34" s="164" t="s">
        <v>151</v>
      </c>
      <c r="C34" s="165">
        <v>2.6599999999999999E-2</v>
      </c>
      <c r="D34" s="165">
        <v>1.9900000000000001E-2</v>
      </c>
      <c r="E34" s="167">
        <v>2.6599999999999999E-2</v>
      </c>
      <c r="F34" s="169">
        <v>1.9900000000000001E-2</v>
      </c>
    </row>
    <row r="35" spans="1:6" ht="20.25" customHeight="1" x14ac:dyDescent="0.25">
      <c r="A35" s="154" t="s">
        <v>152</v>
      </c>
      <c r="B35" s="164" t="s">
        <v>153</v>
      </c>
      <c r="C35" s="165">
        <v>5.1999999999999998E-3</v>
      </c>
      <c r="D35" s="165">
        <v>3.8999999999999998E-3</v>
      </c>
      <c r="E35" s="167">
        <v>5.1999999999999998E-3</v>
      </c>
      <c r="F35" s="169">
        <v>3.8999999999999998E-3</v>
      </c>
    </row>
    <row r="36" spans="1:6" s="171" customFormat="1" ht="20.25" customHeight="1" x14ac:dyDescent="0.25">
      <c r="A36" s="159" t="s">
        <v>154</v>
      </c>
      <c r="B36" s="160" t="s">
        <v>120</v>
      </c>
      <c r="C36" s="161">
        <v>0.11699999999999999</v>
      </c>
      <c r="D36" s="161">
        <v>8.77E-2</v>
      </c>
      <c r="E36" s="170">
        <v>0.11699999999999999</v>
      </c>
      <c r="F36" s="163">
        <v>8.77E-2</v>
      </c>
    </row>
    <row r="37" spans="1:6" ht="21.75" customHeight="1" x14ac:dyDescent="0.25">
      <c r="A37" s="343" t="s">
        <v>155</v>
      </c>
      <c r="B37" s="344"/>
      <c r="C37" s="344"/>
      <c r="D37" s="344"/>
      <c r="E37" s="344"/>
      <c r="F37" s="345"/>
    </row>
    <row r="38" spans="1:6" ht="33" customHeight="1" x14ac:dyDescent="0.25">
      <c r="A38" s="154" t="s">
        <v>156</v>
      </c>
      <c r="B38" s="172" t="s">
        <v>157</v>
      </c>
      <c r="C38" s="165">
        <v>0.12659999999999999</v>
      </c>
      <c r="D38" s="165">
        <v>4.5900000000000003E-2</v>
      </c>
      <c r="E38" s="167">
        <v>0.18310000000000001</v>
      </c>
      <c r="F38" s="169">
        <v>7.3700000000000002E-2</v>
      </c>
    </row>
    <row r="39" spans="1:6" ht="45" x14ac:dyDescent="0.25">
      <c r="A39" s="154" t="s">
        <v>158</v>
      </c>
      <c r="B39" s="173" t="s">
        <v>159</v>
      </c>
      <c r="C39" s="165">
        <v>5.4000000000000003E-3</v>
      </c>
      <c r="D39" s="165">
        <v>4.1000000000000003E-3</v>
      </c>
      <c r="E39" s="167">
        <v>5.1999999999999998E-3</v>
      </c>
      <c r="F39" s="169">
        <v>4.1999999999999997E-3</v>
      </c>
    </row>
    <row r="40" spans="1:6" s="177" customFormat="1" ht="29.25" customHeight="1" x14ac:dyDescent="0.25">
      <c r="A40" s="159" t="s">
        <v>160</v>
      </c>
      <c r="B40" s="160" t="s">
        <v>120</v>
      </c>
      <c r="C40" s="174">
        <v>0.13199999999999998</v>
      </c>
      <c r="D40" s="174">
        <v>0.05</v>
      </c>
      <c r="E40" s="175">
        <v>0.18830000000000002</v>
      </c>
      <c r="F40" s="176">
        <v>7.7899999999999997E-2</v>
      </c>
    </row>
    <row r="41" spans="1:6" ht="27" customHeight="1" thickBot="1" x14ac:dyDescent="0.3">
      <c r="A41" s="346" t="s">
        <v>161</v>
      </c>
      <c r="B41" s="347"/>
      <c r="C41" s="178">
        <v>1.0222</v>
      </c>
      <c r="D41" s="178">
        <v>0.60320000000000007</v>
      </c>
      <c r="E41" s="179">
        <v>1.1785000000000001</v>
      </c>
      <c r="F41" s="180">
        <v>0.73850000000000005</v>
      </c>
    </row>
    <row r="42" spans="1:6" x14ac:dyDescent="0.25">
      <c r="A42" s="181"/>
      <c r="B42" s="181"/>
      <c r="C42" s="181"/>
      <c r="D42" s="181"/>
      <c r="E42" s="181"/>
      <c r="F42" s="181"/>
    </row>
    <row r="43" spans="1:6" x14ac:dyDescent="0.25">
      <c r="A43" s="182" t="s">
        <v>16</v>
      </c>
      <c r="B43" s="182"/>
      <c r="C43" s="181"/>
      <c r="D43" s="181"/>
      <c r="E43" s="181"/>
      <c r="F43" s="181"/>
    </row>
    <row r="44" spans="1:6" x14ac:dyDescent="0.25">
      <c r="A44" s="182" t="s">
        <v>162</v>
      </c>
      <c r="B44" s="182"/>
      <c r="C44" s="181"/>
      <c r="D44" s="181"/>
      <c r="E44" s="181"/>
      <c r="F44" s="181"/>
    </row>
    <row r="45" spans="1:6" x14ac:dyDescent="0.25">
      <c r="A45" s="334" t="s">
        <v>163</v>
      </c>
      <c r="B45" s="334"/>
      <c r="C45" s="334"/>
      <c r="D45" s="334"/>
      <c r="E45" s="334"/>
      <c r="F45" s="334"/>
    </row>
  </sheetData>
  <mergeCells count="12">
    <mergeCell ref="A45:F45"/>
    <mergeCell ref="A1:F1"/>
    <mergeCell ref="A2:F2"/>
    <mergeCell ref="A4:A6"/>
    <mergeCell ref="B4:B6"/>
    <mergeCell ref="C4:D4"/>
    <mergeCell ref="E4:F4"/>
    <mergeCell ref="A7:F7"/>
    <mergeCell ref="A18:F18"/>
    <mergeCell ref="A30:F30"/>
    <mergeCell ref="A37:F37"/>
    <mergeCell ref="A41:B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35" zoomScale="110" zoomScaleNormal="110" workbookViewId="0">
      <selection activeCell="A45" sqref="A1:F45"/>
    </sheetView>
  </sheetViews>
  <sheetFormatPr defaultRowHeight="15" x14ac:dyDescent="0.25"/>
  <cols>
    <col min="1" max="1" width="9.140625" style="147"/>
    <col min="2" max="2" width="36.28515625" style="147" bestFit="1" customWidth="1"/>
    <col min="3" max="3" width="12" style="147" customWidth="1"/>
    <col min="4" max="4" width="12.140625" style="147" bestFit="1" customWidth="1"/>
    <col min="5" max="5" width="10.5703125" style="147" customWidth="1"/>
    <col min="6" max="6" width="15.7109375" style="147" customWidth="1"/>
    <col min="7" max="16384" width="9.140625" style="147"/>
  </cols>
  <sheetData>
    <row r="1" spans="1:6" ht="18.75" x14ac:dyDescent="0.3">
      <c r="A1" s="335" t="s">
        <v>164</v>
      </c>
      <c r="B1" s="335"/>
      <c r="C1" s="335"/>
      <c r="D1" s="335"/>
      <c r="E1" s="335"/>
      <c r="F1" s="335"/>
    </row>
    <row r="2" spans="1:6" ht="35.25" customHeight="1" x14ac:dyDescent="0.3">
      <c r="A2" s="335" t="s">
        <v>165</v>
      </c>
      <c r="B2" s="335"/>
      <c r="C2" s="335"/>
      <c r="D2" s="335"/>
      <c r="E2" s="335"/>
      <c r="F2" s="335"/>
    </row>
    <row r="3" spans="1:6" ht="15.75" thickBot="1" x14ac:dyDescent="0.3"/>
    <row r="4" spans="1:6" ht="20.25" customHeight="1" x14ac:dyDescent="0.25">
      <c r="A4" s="348" t="s">
        <v>95</v>
      </c>
      <c r="B4" s="350" t="s">
        <v>96</v>
      </c>
      <c r="C4" s="352" t="s">
        <v>97</v>
      </c>
      <c r="D4" s="352"/>
      <c r="E4" s="353" t="s">
        <v>98</v>
      </c>
      <c r="F4" s="354"/>
    </row>
    <row r="5" spans="1:6" ht="22.5" customHeight="1" x14ac:dyDescent="0.25">
      <c r="A5" s="349"/>
      <c r="B5" s="351"/>
      <c r="C5" s="151" t="s">
        <v>99</v>
      </c>
      <c r="D5" s="151" t="s">
        <v>100</v>
      </c>
      <c r="E5" s="152" t="s">
        <v>99</v>
      </c>
      <c r="F5" s="153" t="s">
        <v>100</v>
      </c>
    </row>
    <row r="6" spans="1:6" ht="22.5" customHeight="1" x14ac:dyDescent="0.25">
      <c r="A6" s="349"/>
      <c r="B6" s="351"/>
      <c r="C6" s="151" t="s">
        <v>1</v>
      </c>
      <c r="D6" s="151" t="s">
        <v>1</v>
      </c>
      <c r="E6" s="152" t="s">
        <v>1</v>
      </c>
      <c r="F6" s="153" t="s">
        <v>1</v>
      </c>
    </row>
    <row r="7" spans="1:6" ht="26.25" customHeight="1" x14ac:dyDescent="0.25">
      <c r="A7" s="355" t="s">
        <v>101</v>
      </c>
      <c r="B7" s="356"/>
      <c r="C7" s="356"/>
      <c r="D7" s="356"/>
      <c r="E7" s="356"/>
      <c r="F7" s="357"/>
    </row>
    <row r="8" spans="1:6" ht="20.25" customHeight="1" x14ac:dyDescent="0.25">
      <c r="A8" s="183" t="s">
        <v>102</v>
      </c>
      <c r="B8" s="184" t="s">
        <v>103</v>
      </c>
      <c r="C8" s="156">
        <v>0.1</v>
      </c>
      <c r="D8" s="156">
        <v>0.1</v>
      </c>
      <c r="E8" s="157">
        <v>0.2</v>
      </c>
      <c r="F8" s="158">
        <v>0.2</v>
      </c>
    </row>
    <row r="9" spans="1:6" ht="20.25" customHeight="1" x14ac:dyDescent="0.25">
      <c r="A9" s="183" t="s">
        <v>104</v>
      </c>
      <c r="B9" s="184" t="s">
        <v>105</v>
      </c>
      <c r="C9" s="156">
        <v>1.4999999999999999E-2</v>
      </c>
      <c r="D9" s="156">
        <v>1.4999999999999999E-2</v>
      </c>
      <c r="E9" s="157">
        <v>0</v>
      </c>
      <c r="F9" s="158">
        <v>0</v>
      </c>
    </row>
    <row r="10" spans="1:6" ht="20.25" customHeight="1" x14ac:dyDescent="0.25">
      <c r="A10" s="183" t="s">
        <v>106</v>
      </c>
      <c r="B10" s="184" t="s">
        <v>107</v>
      </c>
      <c r="C10" s="156">
        <v>0.01</v>
      </c>
      <c r="D10" s="156">
        <v>0.01</v>
      </c>
      <c r="E10" s="157">
        <v>0</v>
      </c>
      <c r="F10" s="158">
        <v>0</v>
      </c>
    </row>
    <row r="11" spans="1:6" ht="20.25" customHeight="1" x14ac:dyDescent="0.25">
      <c r="A11" s="183" t="s">
        <v>108</v>
      </c>
      <c r="B11" s="184" t="s">
        <v>109</v>
      </c>
      <c r="C11" s="156">
        <v>2E-3</v>
      </c>
      <c r="D11" s="156">
        <v>2E-3</v>
      </c>
      <c r="E11" s="157">
        <v>2E-3</v>
      </c>
      <c r="F11" s="158">
        <v>2E-3</v>
      </c>
    </row>
    <row r="12" spans="1:6" ht="20.25" customHeight="1" x14ac:dyDescent="0.25">
      <c r="A12" s="183" t="s">
        <v>110</v>
      </c>
      <c r="B12" s="184" t="s">
        <v>111</v>
      </c>
      <c r="C12" s="156">
        <v>6.0000000000000001E-3</v>
      </c>
      <c r="D12" s="156">
        <v>6.0000000000000001E-3</v>
      </c>
      <c r="E12" s="157">
        <v>0</v>
      </c>
      <c r="F12" s="158">
        <v>0</v>
      </c>
    </row>
    <row r="13" spans="1:6" ht="20.25" customHeight="1" x14ac:dyDescent="0.25">
      <c r="A13" s="183" t="s">
        <v>112</v>
      </c>
      <c r="B13" s="184" t="s">
        <v>113</v>
      </c>
      <c r="C13" s="156">
        <v>2.5000000000000001E-2</v>
      </c>
      <c r="D13" s="156">
        <v>2.5000000000000001E-2</v>
      </c>
      <c r="E13" s="157">
        <v>2.5000000000000001E-2</v>
      </c>
      <c r="F13" s="158">
        <v>2.5000000000000001E-2</v>
      </c>
    </row>
    <row r="14" spans="1:6" ht="20.25" customHeight="1" x14ac:dyDescent="0.25">
      <c r="A14" s="183" t="s">
        <v>114</v>
      </c>
      <c r="B14" s="184" t="s">
        <v>115</v>
      </c>
      <c r="C14" s="156">
        <v>0.03</v>
      </c>
      <c r="D14" s="156">
        <v>0.03</v>
      </c>
      <c r="E14" s="157">
        <v>0.03</v>
      </c>
      <c r="F14" s="158">
        <v>0.03</v>
      </c>
    </row>
    <row r="15" spans="1:6" ht="20.25" customHeight="1" x14ac:dyDescent="0.25">
      <c r="A15" s="183" t="s">
        <v>116</v>
      </c>
      <c r="B15" s="184" t="s">
        <v>117</v>
      </c>
      <c r="C15" s="156">
        <v>0.08</v>
      </c>
      <c r="D15" s="156">
        <v>0.08</v>
      </c>
      <c r="E15" s="157">
        <v>0.08</v>
      </c>
      <c r="F15" s="158">
        <v>0.08</v>
      </c>
    </row>
    <row r="16" spans="1:6" ht="20.25" customHeight="1" x14ac:dyDescent="0.25">
      <c r="A16" s="183" t="s">
        <v>118</v>
      </c>
      <c r="B16" s="184" t="s">
        <v>119</v>
      </c>
      <c r="C16" s="156">
        <v>0.01</v>
      </c>
      <c r="D16" s="156">
        <v>0.01</v>
      </c>
      <c r="E16" s="157">
        <v>0</v>
      </c>
      <c r="F16" s="158">
        <v>0</v>
      </c>
    </row>
    <row r="17" spans="1:6" ht="21" customHeight="1" x14ac:dyDescent="0.25">
      <c r="A17" s="185" t="s">
        <v>30</v>
      </c>
      <c r="B17" s="186" t="s">
        <v>120</v>
      </c>
      <c r="C17" s="161">
        <f>SUM(C8:C16)</f>
        <v>0.27800000000000002</v>
      </c>
      <c r="D17" s="161">
        <f>SUM(D8:D16)</f>
        <v>0.27800000000000002</v>
      </c>
      <c r="E17" s="162">
        <f>SUM(E8:E16)</f>
        <v>0.33700000000000002</v>
      </c>
      <c r="F17" s="163">
        <f>SUM(F8:F16)</f>
        <v>0.33700000000000002</v>
      </c>
    </row>
    <row r="18" spans="1:6" ht="26.25" customHeight="1" x14ac:dyDescent="0.25">
      <c r="A18" s="355" t="s">
        <v>121</v>
      </c>
      <c r="B18" s="356"/>
      <c r="C18" s="356"/>
      <c r="D18" s="356"/>
      <c r="E18" s="356"/>
      <c r="F18" s="357"/>
    </row>
    <row r="19" spans="1:6" ht="21.75" customHeight="1" x14ac:dyDescent="0.25">
      <c r="A19" s="183" t="s">
        <v>122</v>
      </c>
      <c r="B19" s="187" t="s">
        <v>123</v>
      </c>
      <c r="C19" s="165">
        <v>0.17780000000000001</v>
      </c>
      <c r="D19" s="188" t="s">
        <v>124</v>
      </c>
      <c r="E19" s="167">
        <f>C19</f>
        <v>0.17780000000000001</v>
      </c>
      <c r="F19" s="189" t="s">
        <v>124</v>
      </c>
    </row>
    <row r="20" spans="1:6" ht="21.75" customHeight="1" x14ac:dyDescent="0.25">
      <c r="A20" s="183" t="s">
        <v>125</v>
      </c>
      <c r="B20" s="187" t="s">
        <v>126</v>
      </c>
      <c r="C20" s="165">
        <v>4.2799999999999998E-2</v>
      </c>
      <c r="D20" s="188" t="s">
        <v>124</v>
      </c>
      <c r="E20" s="167">
        <f t="shared" ref="E20:E29" si="0">C20</f>
        <v>4.2799999999999998E-2</v>
      </c>
      <c r="F20" s="189" t="s">
        <v>124</v>
      </c>
    </row>
    <row r="21" spans="1:6" ht="21.75" customHeight="1" x14ac:dyDescent="0.25">
      <c r="A21" s="183" t="s">
        <v>127</v>
      </c>
      <c r="B21" s="187" t="s">
        <v>128</v>
      </c>
      <c r="C21" s="165">
        <v>8.8999999999999999E-3</v>
      </c>
      <c r="D21" s="165">
        <v>6.4999999999999997E-3</v>
      </c>
      <c r="E21" s="167">
        <f t="shared" si="0"/>
        <v>8.8999999999999999E-3</v>
      </c>
      <c r="F21" s="169">
        <v>6.7000000000000002E-3</v>
      </c>
    </row>
    <row r="22" spans="1:6" ht="21.75" customHeight="1" x14ac:dyDescent="0.25">
      <c r="A22" s="183" t="s">
        <v>129</v>
      </c>
      <c r="B22" s="187" t="s">
        <v>130</v>
      </c>
      <c r="C22" s="165">
        <v>0.1108</v>
      </c>
      <c r="D22" s="165">
        <v>8.3299999999999999E-2</v>
      </c>
      <c r="E22" s="167">
        <f t="shared" si="0"/>
        <v>0.1108</v>
      </c>
      <c r="F22" s="169">
        <v>8.3099999999999993E-2</v>
      </c>
    </row>
    <row r="23" spans="1:6" ht="21.75" customHeight="1" x14ac:dyDescent="0.25">
      <c r="A23" s="183" t="s">
        <v>131</v>
      </c>
      <c r="B23" s="187" t="s">
        <v>132</v>
      </c>
      <c r="C23" s="165">
        <v>6.9999999999999999E-4</v>
      </c>
      <c r="D23" s="165">
        <v>5.0000000000000001E-4</v>
      </c>
      <c r="E23" s="167">
        <f t="shared" si="0"/>
        <v>6.9999999999999999E-4</v>
      </c>
      <c r="F23" s="169">
        <v>5.0000000000000001E-4</v>
      </c>
    </row>
    <row r="24" spans="1:6" ht="21.75" customHeight="1" x14ac:dyDescent="0.25">
      <c r="A24" s="183" t="s">
        <v>133</v>
      </c>
      <c r="B24" s="187" t="s">
        <v>134</v>
      </c>
      <c r="C24" s="165">
        <v>7.4000000000000003E-3</v>
      </c>
      <c r="D24" s="165">
        <v>5.5999999999999999E-3</v>
      </c>
      <c r="E24" s="167">
        <f t="shared" si="0"/>
        <v>7.4000000000000003E-3</v>
      </c>
      <c r="F24" s="169">
        <v>5.5999999999999999E-3</v>
      </c>
    </row>
    <row r="25" spans="1:6" ht="21.75" customHeight="1" x14ac:dyDescent="0.25">
      <c r="A25" s="183" t="s">
        <v>135</v>
      </c>
      <c r="B25" s="187" t="s">
        <v>136</v>
      </c>
      <c r="C25" s="165">
        <v>1.47E-2</v>
      </c>
      <c r="D25" s="165" t="s">
        <v>124</v>
      </c>
      <c r="E25" s="167">
        <f t="shared" si="0"/>
        <v>1.47E-2</v>
      </c>
      <c r="F25" s="169" t="s">
        <v>124</v>
      </c>
    </row>
    <row r="26" spans="1:6" ht="21.75" customHeight="1" x14ac:dyDescent="0.25">
      <c r="A26" s="183" t="s">
        <v>137</v>
      </c>
      <c r="B26" s="187" t="s">
        <v>138</v>
      </c>
      <c r="C26" s="165">
        <v>2.9999999999999997E-4</v>
      </c>
      <c r="D26" s="165">
        <v>6.9999999999999999E-4</v>
      </c>
      <c r="E26" s="167">
        <f t="shared" si="0"/>
        <v>2.9999999999999997E-4</v>
      </c>
      <c r="F26" s="169">
        <v>2.0000000000000001E-4</v>
      </c>
    </row>
    <row r="27" spans="1:6" ht="21.75" customHeight="1" x14ac:dyDescent="0.25">
      <c r="A27" s="183" t="s">
        <v>139</v>
      </c>
      <c r="B27" s="187" t="s">
        <v>140</v>
      </c>
      <c r="C27" s="165">
        <v>0.13139999999999999</v>
      </c>
      <c r="D27" s="165">
        <v>9.06E-2</v>
      </c>
      <c r="E27" s="167">
        <f t="shared" si="0"/>
        <v>0.13139999999999999</v>
      </c>
      <c r="F27" s="169">
        <v>9.8500000000000004E-2</v>
      </c>
    </row>
    <row r="28" spans="1:6" ht="21.75" customHeight="1" x14ac:dyDescent="0.25">
      <c r="A28" s="183" t="s">
        <v>141</v>
      </c>
      <c r="B28" s="187" t="s">
        <v>142</v>
      </c>
      <c r="C28" s="165">
        <v>4.0000000000000002E-4</v>
      </c>
      <c r="D28" s="165">
        <v>2.9999999999999997E-4</v>
      </c>
      <c r="E28" s="167">
        <f t="shared" si="0"/>
        <v>4.0000000000000002E-4</v>
      </c>
      <c r="F28" s="169">
        <v>2.9999999999999997E-4</v>
      </c>
    </row>
    <row r="29" spans="1:6" ht="21.75" customHeight="1" x14ac:dyDescent="0.25">
      <c r="A29" s="185" t="s">
        <v>31</v>
      </c>
      <c r="B29" s="186" t="s">
        <v>120</v>
      </c>
      <c r="C29" s="161">
        <f>SUM(C19:C28)</f>
        <v>0.49520000000000003</v>
      </c>
      <c r="D29" s="161">
        <v>0.1875</v>
      </c>
      <c r="E29" s="170">
        <f t="shared" si="0"/>
        <v>0.49520000000000003</v>
      </c>
      <c r="F29" s="163">
        <f>SUM(F19:F28)</f>
        <v>0.19489999999999999</v>
      </c>
    </row>
    <row r="30" spans="1:6" ht="21.75" customHeight="1" x14ac:dyDescent="0.25">
      <c r="A30" s="355" t="s">
        <v>143</v>
      </c>
      <c r="B30" s="356"/>
      <c r="C30" s="356"/>
      <c r="D30" s="356"/>
      <c r="E30" s="356"/>
      <c r="F30" s="357"/>
    </row>
    <row r="31" spans="1:6" ht="20.25" customHeight="1" x14ac:dyDescent="0.25">
      <c r="A31" s="183" t="s">
        <v>144</v>
      </c>
      <c r="B31" s="184" t="s">
        <v>145</v>
      </c>
      <c r="C31" s="165">
        <v>6.2199999999999998E-2</v>
      </c>
      <c r="D31" s="165">
        <v>4.6699999999999998E-2</v>
      </c>
      <c r="E31" s="167">
        <f t="shared" ref="E31:E36" si="1">C31</f>
        <v>6.2199999999999998E-2</v>
      </c>
      <c r="F31" s="169">
        <v>4.6699999999999998E-2</v>
      </c>
    </row>
    <row r="32" spans="1:6" ht="20.25" customHeight="1" x14ac:dyDescent="0.25">
      <c r="A32" s="183" t="s">
        <v>146</v>
      </c>
      <c r="B32" s="184" t="s">
        <v>147</v>
      </c>
      <c r="C32" s="165">
        <v>1.6000000000000001E-3</v>
      </c>
      <c r="D32" s="165">
        <v>1.1999999999999999E-3</v>
      </c>
      <c r="E32" s="167">
        <f t="shared" si="1"/>
        <v>1.6000000000000001E-3</v>
      </c>
      <c r="F32" s="169">
        <v>1.1999999999999999E-3</v>
      </c>
    </row>
    <row r="33" spans="1:6" ht="20.25" customHeight="1" x14ac:dyDescent="0.25">
      <c r="A33" s="183" t="s">
        <v>148</v>
      </c>
      <c r="B33" s="184" t="s">
        <v>149</v>
      </c>
      <c r="C33" s="165">
        <v>2.1399999999999999E-2</v>
      </c>
      <c r="D33" s="165">
        <v>1.6E-2</v>
      </c>
      <c r="E33" s="167">
        <f t="shared" si="1"/>
        <v>2.1399999999999999E-2</v>
      </c>
      <c r="F33" s="169">
        <v>1.6E-2</v>
      </c>
    </row>
    <row r="34" spans="1:6" ht="20.25" customHeight="1" x14ac:dyDescent="0.25">
      <c r="A34" s="183" t="s">
        <v>150</v>
      </c>
      <c r="B34" s="184" t="s">
        <v>151</v>
      </c>
      <c r="C34" s="165">
        <v>2.6599999999999999E-2</v>
      </c>
      <c r="D34" s="165">
        <v>1.9900000000000001E-2</v>
      </c>
      <c r="E34" s="167">
        <f t="shared" si="1"/>
        <v>2.6599999999999999E-2</v>
      </c>
      <c r="F34" s="169">
        <v>1.9900000000000001E-2</v>
      </c>
    </row>
    <row r="35" spans="1:6" ht="20.25" customHeight="1" x14ac:dyDescent="0.25">
      <c r="A35" s="183" t="s">
        <v>152</v>
      </c>
      <c r="B35" s="184" t="s">
        <v>153</v>
      </c>
      <c r="C35" s="165">
        <v>5.1999999999999998E-3</v>
      </c>
      <c r="D35" s="165">
        <v>3.8999999999999998E-3</v>
      </c>
      <c r="E35" s="167">
        <f t="shared" si="1"/>
        <v>5.1999999999999998E-3</v>
      </c>
      <c r="F35" s="169">
        <v>3.8999999999999998E-3</v>
      </c>
    </row>
    <row r="36" spans="1:6" s="171" customFormat="1" ht="20.25" customHeight="1" x14ac:dyDescent="0.25">
      <c r="A36" s="185" t="s">
        <v>154</v>
      </c>
      <c r="B36" s="186" t="s">
        <v>120</v>
      </c>
      <c r="C36" s="161">
        <f>SUM(C31:C35)</f>
        <v>0.11699999999999999</v>
      </c>
      <c r="D36" s="161">
        <f>SUM(D31:D35)</f>
        <v>8.77E-2</v>
      </c>
      <c r="E36" s="170">
        <f t="shared" si="1"/>
        <v>0.11699999999999999</v>
      </c>
      <c r="F36" s="163">
        <f>SUM(F31:F35)</f>
        <v>8.77E-2</v>
      </c>
    </row>
    <row r="37" spans="1:6" ht="21.75" customHeight="1" x14ac:dyDescent="0.25">
      <c r="A37" s="355" t="s">
        <v>155</v>
      </c>
      <c r="B37" s="356"/>
      <c r="C37" s="356"/>
      <c r="D37" s="356"/>
      <c r="E37" s="356"/>
      <c r="F37" s="357"/>
    </row>
    <row r="38" spans="1:6" ht="33" customHeight="1" x14ac:dyDescent="0.25">
      <c r="A38" s="183" t="s">
        <v>156</v>
      </c>
      <c r="B38" s="184" t="s">
        <v>166</v>
      </c>
      <c r="C38" s="165">
        <v>0.12659999999999999</v>
      </c>
      <c r="D38" s="165">
        <v>4.5900000000000003E-2</v>
      </c>
      <c r="E38" s="167">
        <v>0.18310000000000001</v>
      </c>
      <c r="F38" s="169">
        <v>7.3700000000000002E-2</v>
      </c>
    </row>
    <row r="39" spans="1:6" ht="45" x14ac:dyDescent="0.25">
      <c r="A39" s="183" t="s">
        <v>158</v>
      </c>
      <c r="B39" s="190" t="s">
        <v>159</v>
      </c>
      <c r="C39" s="165">
        <v>5.4000000000000003E-3</v>
      </c>
      <c r="D39" s="165">
        <v>4.1000000000000003E-3</v>
      </c>
      <c r="E39" s="167">
        <v>5.1999999999999998E-3</v>
      </c>
      <c r="F39" s="169">
        <v>4.1999999999999997E-3</v>
      </c>
    </row>
    <row r="40" spans="1:6" s="177" customFormat="1" ht="29.25" customHeight="1" x14ac:dyDescent="0.25">
      <c r="A40" s="185" t="s">
        <v>160</v>
      </c>
      <c r="B40" s="186" t="s">
        <v>120</v>
      </c>
      <c r="C40" s="161">
        <f>SUM(C38:C39)</f>
        <v>0.13199999999999998</v>
      </c>
      <c r="D40" s="161">
        <f>SUM(D38:D39)</f>
        <v>0.05</v>
      </c>
      <c r="E40" s="162">
        <f>SUM(E38:E39)</f>
        <v>0.18830000000000002</v>
      </c>
      <c r="F40" s="163">
        <f>SUM(F38:F39)</f>
        <v>7.7899999999999997E-2</v>
      </c>
    </row>
    <row r="41" spans="1:6" ht="27" customHeight="1" thickBot="1" x14ac:dyDescent="0.3">
      <c r="A41" s="358" t="s">
        <v>161</v>
      </c>
      <c r="B41" s="359"/>
      <c r="C41" s="191">
        <f>C17+C29+C36+C40</f>
        <v>1.0222</v>
      </c>
      <c r="D41" s="191">
        <f>D17+D29+D36+D40</f>
        <v>0.60320000000000007</v>
      </c>
      <c r="E41" s="192">
        <f>E17+E29+E36+E40</f>
        <v>1.1375000000000002</v>
      </c>
      <c r="F41" s="193">
        <f>F17+F29+F36+F40</f>
        <v>0.69750000000000001</v>
      </c>
    </row>
    <row r="42" spans="1:6" x14ac:dyDescent="0.25">
      <c r="A42" s="181"/>
      <c r="B42" s="181"/>
      <c r="C42" s="181"/>
      <c r="D42" s="181"/>
      <c r="E42" s="181"/>
      <c r="F42" s="181"/>
    </row>
    <row r="43" spans="1:6" x14ac:dyDescent="0.25">
      <c r="A43" s="182" t="s">
        <v>16</v>
      </c>
      <c r="B43" s="181"/>
      <c r="C43" s="181"/>
      <c r="D43" s="181"/>
      <c r="E43" s="181"/>
      <c r="F43" s="181"/>
    </row>
    <row r="44" spans="1:6" x14ac:dyDescent="0.25">
      <c r="A44" s="182" t="s">
        <v>162</v>
      </c>
      <c r="B44" s="181"/>
      <c r="C44" s="181"/>
      <c r="D44" s="181"/>
      <c r="E44" s="181"/>
      <c r="F44" s="181"/>
    </row>
    <row r="45" spans="1:6" x14ac:dyDescent="0.25">
      <c r="A45" s="334" t="s">
        <v>167</v>
      </c>
      <c r="B45" s="334"/>
      <c r="C45" s="334"/>
      <c r="D45" s="334"/>
      <c r="E45" s="334"/>
      <c r="F45" s="334"/>
    </row>
    <row r="46" spans="1:6" x14ac:dyDescent="0.25">
      <c r="A46" s="181"/>
      <c r="B46" s="181"/>
      <c r="C46" s="181"/>
      <c r="D46" s="181"/>
      <c r="E46" s="181"/>
      <c r="F46" s="181"/>
    </row>
  </sheetData>
  <mergeCells count="12">
    <mergeCell ref="A45:F45"/>
    <mergeCell ref="A1:F1"/>
    <mergeCell ref="A2:F2"/>
    <mergeCell ref="A4:A6"/>
    <mergeCell ref="B4:B6"/>
    <mergeCell ref="C4:D4"/>
    <mergeCell ref="E4:F4"/>
    <mergeCell ref="A7:F7"/>
    <mergeCell ref="A18:F18"/>
    <mergeCell ref="A30:F30"/>
    <mergeCell ref="A37:F37"/>
    <mergeCell ref="A41:B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3"/>
  <sheetViews>
    <sheetView workbookViewId="0">
      <selection activeCell="D8" sqref="D8:D10"/>
    </sheetView>
  </sheetViews>
  <sheetFormatPr defaultColWidth="8.85546875" defaultRowHeight="15" x14ac:dyDescent="0.25"/>
  <cols>
    <col min="1" max="1" width="7.42578125" style="77" customWidth="1"/>
    <col min="2" max="2" width="68.5703125" style="8" customWidth="1"/>
    <col min="3" max="3" width="15.7109375" style="8" bestFit="1" customWidth="1"/>
    <col min="4" max="4" width="14.7109375" style="8" customWidth="1"/>
    <col min="5" max="5" width="11.140625" style="8" customWidth="1"/>
    <col min="6" max="16384" width="8.85546875" style="8"/>
  </cols>
  <sheetData>
    <row r="1" spans="1:5" s="9" customFormat="1" ht="20.25" customHeight="1" x14ac:dyDescent="0.25">
      <c r="A1" s="362" t="s">
        <v>36</v>
      </c>
      <c r="B1" s="362"/>
      <c r="C1" s="362"/>
      <c r="D1" s="362"/>
      <c r="E1" s="13"/>
    </row>
    <row r="2" spans="1:5" s="9" customFormat="1" x14ac:dyDescent="0.25">
      <c r="A2" s="362"/>
      <c r="B2" s="362"/>
      <c r="C2" s="362"/>
      <c r="D2" s="362"/>
    </row>
    <row r="3" spans="1:5" ht="15" customHeight="1" x14ac:dyDescent="0.25">
      <c r="A3" s="363" t="s">
        <v>0</v>
      </c>
      <c r="B3" s="364" t="s">
        <v>55</v>
      </c>
      <c r="C3" s="361" t="s">
        <v>37</v>
      </c>
      <c r="D3" s="361" t="s">
        <v>38</v>
      </c>
    </row>
    <row r="4" spans="1:5" ht="15" customHeight="1" x14ac:dyDescent="0.25">
      <c r="A4" s="363"/>
      <c r="B4" s="365"/>
      <c r="C4" s="361"/>
      <c r="D4" s="361"/>
    </row>
    <row r="5" spans="1:5" x14ac:dyDescent="0.25">
      <c r="A5" s="363"/>
      <c r="B5" s="366"/>
      <c r="C5" s="361"/>
      <c r="D5" s="361"/>
    </row>
    <row r="6" spans="1:5" s="12" customFormat="1" x14ac:dyDescent="0.25">
      <c r="A6" s="80"/>
      <c r="B6" s="80"/>
      <c r="C6" s="78"/>
      <c r="D6" s="78"/>
    </row>
    <row r="7" spans="1:5" x14ac:dyDescent="0.25">
      <c r="A7" s="86">
        <v>1</v>
      </c>
      <c r="B7" s="87" t="s">
        <v>40</v>
      </c>
      <c r="C7" s="88"/>
      <c r="D7" s="88"/>
    </row>
    <row r="8" spans="1:5" x14ac:dyDescent="0.25">
      <c r="A8" s="85" t="s">
        <v>8</v>
      </c>
      <c r="B8" s="83" t="s">
        <v>52</v>
      </c>
      <c r="C8" s="84" t="s">
        <v>39</v>
      </c>
      <c r="D8" s="84"/>
    </row>
    <row r="9" spans="1:5" s="12" customFormat="1" x14ac:dyDescent="0.25">
      <c r="A9" s="85" t="s">
        <v>9</v>
      </c>
      <c r="B9" s="83" t="s">
        <v>53</v>
      </c>
      <c r="C9" s="84" t="s">
        <v>39</v>
      </c>
      <c r="D9" s="84"/>
    </row>
    <row r="10" spans="1:5" s="12" customFormat="1" x14ac:dyDescent="0.25">
      <c r="A10" s="85" t="s">
        <v>10</v>
      </c>
      <c r="B10" s="83" t="s">
        <v>54</v>
      </c>
      <c r="C10" s="84" t="s">
        <v>39</v>
      </c>
      <c r="D10" s="84"/>
    </row>
    <row r="11" spans="1:5" x14ac:dyDescent="0.25">
      <c r="A11" s="82"/>
      <c r="B11" s="81"/>
      <c r="C11" s="78"/>
      <c r="D11" s="78"/>
    </row>
    <row r="12" spans="1:5" x14ac:dyDescent="0.25">
      <c r="A12" s="360"/>
      <c r="B12" s="360"/>
      <c r="C12" s="360"/>
      <c r="D12" s="360"/>
    </row>
    <row r="13" spans="1:5" x14ac:dyDescent="0.25">
      <c r="A13" s="211"/>
      <c r="B13" s="211"/>
      <c r="C13" s="211"/>
      <c r="D13" s="211"/>
    </row>
    <row r="14" spans="1:5" x14ac:dyDescent="0.25">
      <c r="A14" s="75"/>
      <c r="B14" s="74"/>
      <c r="C14" s="22"/>
      <c r="D14" s="22"/>
    </row>
    <row r="15" spans="1:5" x14ac:dyDescent="0.25">
      <c r="A15" s="75"/>
      <c r="B15" s="74"/>
      <c r="C15" s="22"/>
      <c r="D15" s="22"/>
    </row>
    <row r="16" spans="1:5" x14ac:dyDescent="0.25">
      <c r="A16" s="75"/>
      <c r="B16" s="74"/>
      <c r="C16" s="22"/>
      <c r="D16" s="22"/>
    </row>
    <row r="17" spans="1:4" x14ac:dyDescent="0.25">
      <c r="A17" s="75"/>
      <c r="B17" s="74"/>
      <c r="C17" s="22"/>
      <c r="D17" s="22"/>
    </row>
    <row r="18" spans="1:4" x14ac:dyDescent="0.25">
      <c r="A18" s="75"/>
      <c r="B18" s="74"/>
      <c r="C18" s="22"/>
      <c r="D18" s="22"/>
    </row>
    <row r="19" spans="1:4" x14ac:dyDescent="0.25">
      <c r="A19" s="75"/>
      <c r="B19" s="74"/>
      <c r="C19" s="22"/>
      <c r="D19" s="22"/>
    </row>
    <row r="20" spans="1:4" x14ac:dyDescent="0.25">
      <c r="A20" s="75"/>
      <c r="B20" s="74"/>
      <c r="C20" s="22"/>
      <c r="D20" s="22"/>
    </row>
    <row r="21" spans="1:4" x14ac:dyDescent="0.25">
      <c r="A21" s="75"/>
      <c r="B21" s="74"/>
      <c r="C21" s="22"/>
      <c r="D21" s="22"/>
    </row>
    <row r="22" spans="1:4" x14ac:dyDescent="0.25">
      <c r="A22" s="75"/>
      <c r="B22" s="74"/>
      <c r="C22" s="22"/>
      <c r="D22" s="22"/>
    </row>
    <row r="23" spans="1:4" x14ac:dyDescent="0.25">
      <c r="A23" s="75"/>
      <c r="B23" s="74"/>
      <c r="C23" s="22"/>
      <c r="D23" s="22"/>
    </row>
    <row r="24" spans="1:4" x14ac:dyDescent="0.25">
      <c r="A24" s="75"/>
      <c r="B24" s="74"/>
      <c r="C24" s="22"/>
      <c r="D24" s="22"/>
    </row>
    <row r="25" spans="1:4" x14ac:dyDescent="0.25">
      <c r="A25" s="75"/>
      <c r="B25" s="74"/>
      <c r="C25" s="22"/>
      <c r="D25" s="22"/>
    </row>
    <row r="26" spans="1:4" x14ac:dyDescent="0.25">
      <c r="A26" s="75"/>
      <c r="B26" s="74"/>
      <c r="C26" s="22"/>
      <c r="D26" s="22"/>
    </row>
    <row r="27" spans="1:4" x14ac:dyDescent="0.25">
      <c r="A27" s="75"/>
      <c r="B27" s="74"/>
      <c r="C27" s="22"/>
      <c r="D27" s="22"/>
    </row>
    <row r="28" spans="1:4" x14ac:dyDescent="0.25">
      <c r="A28" s="75"/>
      <c r="B28" s="74"/>
      <c r="C28" s="22"/>
      <c r="D28" s="22"/>
    </row>
    <row r="29" spans="1:4" x14ac:dyDescent="0.25">
      <c r="A29" s="75"/>
      <c r="B29" s="74"/>
      <c r="C29" s="22"/>
      <c r="D29" s="22"/>
    </row>
    <row r="30" spans="1:4" x14ac:dyDescent="0.25">
      <c r="A30" s="75"/>
      <c r="B30" s="74"/>
      <c r="C30" s="22"/>
      <c r="D30" s="22"/>
    </row>
    <row r="31" spans="1:4" x14ac:dyDescent="0.25">
      <c r="A31" s="75"/>
      <c r="B31" s="74"/>
      <c r="C31" s="22"/>
      <c r="D31" s="22"/>
    </row>
    <row r="32" spans="1:4" x14ac:dyDescent="0.25">
      <c r="C32" s="10"/>
      <c r="D32" s="10"/>
    </row>
    <row r="33" spans="3:4" x14ac:dyDescent="0.25">
      <c r="C33" s="10"/>
      <c r="D33" s="10"/>
    </row>
    <row r="34" spans="3:4" x14ac:dyDescent="0.25">
      <c r="C34" s="10"/>
      <c r="D34" s="10"/>
    </row>
    <row r="35" spans="3:4" x14ac:dyDescent="0.25">
      <c r="C35" s="10"/>
      <c r="D35" s="10"/>
    </row>
    <row r="36" spans="3:4" x14ac:dyDescent="0.25">
      <c r="C36" s="10"/>
      <c r="D36" s="10"/>
    </row>
    <row r="37" spans="3:4" x14ac:dyDescent="0.25">
      <c r="C37" s="10"/>
      <c r="D37" s="10"/>
    </row>
    <row r="38" spans="3:4" x14ac:dyDescent="0.25">
      <c r="C38" s="10"/>
      <c r="D38" s="10"/>
    </row>
    <row r="39" spans="3:4" x14ac:dyDescent="0.25">
      <c r="C39" s="10"/>
      <c r="D39" s="10"/>
    </row>
    <row r="40" spans="3:4" x14ac:dyDescent="0.25">
      <c r="C40" s="10"/>
      <c r="D40" s="10"/>
    </row>
    <row r="41" spans="3:4" x14ac:dyDescent="0.25">
      <c r="C41" s="10"/>
      <c r="D41" s="10"/>
    </row>
    <row r="42" spans="3:4" x14ac:dyDescent="0.25">
      <c r="C42" s="10"/>
      <c r="D42" s="10"/>
    </row>
    <row r="43" spans="3:4" x14ac:dyDescent="0.25">
      <c r="C43" s="10"/>
      <c r="D43" s="10"/>
    </row>
    <row r="44" spans="3:4" x14ac:dyDescent="0.25">
      <c r="C44" s="10"/>
      <c r="D44" s="10"/>
    </row>
    <row r="45" spans="3:4" x14ac:dyDescent="0.25">
      <c r="C45" s="10"/>
      <c r="D45" s="10"/>
    </row>
    <row r="46" spans="3:4" x14ac:dyDescent="0.25">
      <c r="C46" s="10"/>
      <c r="D46" s="10"/>
    </row>
    <row r="47" spans="3:4" x14ac:dyDescent="0.25">
      <c r="C47" s="10"/>
      <c r="D47" s="10"/>
    </row>
    <row r="48" spans="3:4" x14ac:dyDescent="0.25">
      <c r="C48" s="10"/>
      <c r="D48" s="10"/>
    </row>
    <row r="49" spans="3:4" x14ac:dyDescent="0.25">
      <c r="C49" s="10"/>
      <c r="D49" s="10"/>
    </row>
    <row r="50" spans="3:4" x14ac:dyDescent="0.25">
      <c r="C50" s="10"/>
      <c r="D50" s="10"/>
    </row>
    <row r="51" spans="3:4" x14ac:dyDescent="0.25">
      <c r="C51" s="10"/>
      <c r="D51" s="10"/>
    </row>
    <row r="52" spans="3:4" x14ac:dyDescent="0.25">
      <c r="C52" s="10"/>
      <c r="D52" s="10"/>
    </row>
    <row r="53" spans="3:4" x14ac:dyDescent="0.25">
      <c r="C53" s="10"/>
      <c r="D53" s="10"/>
    </row>
    <row r="54" spans="3:4" x14ac:dyDescent="0.25">
      <c r="C54" s="10"/>
      <c r="D54" s="10"/>
    </row>
    <row r="55" spans="3:4" x14ac:dyDescent="0.25">
      <c r="C55" s="10"/>
      <c r="D55" s="10"/>
    </row>
    <row r="56" spans="3:4" x14ac:dyDescent="0.25">
      <c r="C56" s="10"/>
      <c r="D56" s="10"/>
    </row>
    <row r="57" spans="3:4" x14ac:dyDescent="0.25">
      <c r="C57" s="10"/>
      <c r="D57" s="10"/>
    </row>
    <row r="58" spans="3:4" x14ac:dyDescent="0.25">
      <c r="C58" s="10"/>
      <c r="D58" s="10"/>
    </row>
    <row r="59" spans="3:4" x14ac:dyDescent="0.25">
      <c r="C59" s="10"/>
      <c r="D59" s="10"/>
    </row>
    <row r="60" spans="3:4" x14ac:dyDescent="0.25">
      <c r="C60" s="10"/>
      <c r="D60" s="10"/>
    </row>
    <row r="61" spans="3:4" x14ac:dyDescent="0.25">
      <c r="C61" s="10"/>
      <c r="D61" s="10"/>
    </row>
    <row r="62" spans="3:4" x14ac:dyDescent="0.25">
      <c r="C62" s="10"/>
      <c r="D62" s="10"/>
    </row>
    <row r="63" spans="3:4" x14ac:dyDescent="0.25">
      <c r="C63" s="10"/>
      <c r="D63" s="10"/>
    </row>
    <row r="64" spans="3:4" x14ac:dyDescent="0.25">
      <c r="C64" s="10"/>
      <c r="D64" s="10"/>
    </row>
    <row r="65" spans="3:4" x14ac:dyDescent="0.25">
      <c r="C65" s="10"/>
      <c r="D65" s="10"/>
    </row>
    <row r="66" spans="3:4" x14ac:dyDescent="0.25">
      <c r="C66" s="10"/>
      <c r="D66" s="10"/>
    </row>
    <row r="67" spans="3:4" x14ac:dyDescent="0.25">
      <c r="C67" s="10"/>
      <c r="D67" s="10"/>
    </row>
    <row r="68" spans="3:4" x14ac:dyDescent="0.25">
      <c r="C68" s="10"/>
      <c r="D68" s="10"/>
    </row>
    <row r="69" spans="3:4" x14ac:dyDescent="0.25">
      <c r="C69" s="10"/>
      <c r="D69" s="10"/>
    </row>
    <row r="70" spans="3:4" x14ac:dyDescent="0.25">
      <c r="C70" s="10"/>
      <c r="D70" s="10"/>
    </row>
    <row r="71" spans="3:4" x14ac:dyDescent="0.25">
      <c r="C71" s="10"/>
      <c r="D71" s="10"/>
    </row>
    <row r="72" spans="3:4" x14ac:dyDescent="0.25">
      <c r="C72" s="10"/>
      <c r="D72" s="10"/>
    </row>
    <row r="73" spans="3:4" x14ac:dyDescent="0.25">
      <c r="C73" s="10"/>
      <c r="D73" s="10"/>
    </row>
    <row r="74" spans="3:4" x14ac:dyDescent="0.25">
      <c r="C74" s="10"/>
      <c r="D74" s="10"/>
    </row>
    <row r="75" spans="3:4" x14ac:dyDescent="0.25">
      <c r="C75" s="10"/>
      <c r="D75" s="10"/>
    </row>
    <row r="76" spans="3:4" x14ac:dyDescent="0.25">
      <c r="C76" s="10"/>
      <c r="D76" s="10"/>
    </row>
    <row r="77" spans="3:4" x14ac:dyDescent="0.25">
      <c r="C77" s="10"/>
      <c r="D77" s="10"/>
    </row>
    <row r="78" spans="3:4" x14ac:dyDescent="0.25">
      <c r="C78" s="10"/>
      <c r="D78" s="10"/>
    </row>
    <row r="79" spans="3:4" x14ac:dyDescent="0.25">
      <c r="C79" s="10"/>
      <c r="D79" s="10"/>
    </row>
    <row r="80" spans="3:4" x14ac:dyDescent="0.25">
      <c r="C80" s="10"/>
      <c r="D80" s="10"/>
    </row>
    <row r="81" spans="3:4" x14ac:dyDescent="0.25">
      <c r="C81" s="10"/>
      <c r="D81" s="10"/>
    </row>
    <row r="82" spans="3:4" x14ac:dyDescent="0.25">
      <c r="C82" s="10"/>
      <c r="D82" s="10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1"/>
      <c r="D142" s="11"/>
    </row>
    <row r="143" spans="3:4" x14ac:dyDescent="0.25">
      <c r="C143" s="11"/>
      <c r="D143" s="11"/>
    </row>
    <row r="144" spans="3:4" x14ac:dyDescent="0.25">
      <c r="C144" s="11"/>
      <c r="D144" s="11"/>
    </row>
    <row r="145" spans="3:4" x14ac:dyDescent="0.25">
      <c r="C145" s="11"/>
      <c r="D145" s="11"/>
    </row>
    <row r="146" spans="3:4" x14ac:dyDescent="0.25">
      <c r="C146" s="11"/>
      <c r="D146" s="11"/>
    </row>
    <row r="147" spans="3:4" x14ac:dyDescent="0.25">
      <c r="C147" s="11"/>
      <c r="D147" s="11"/>
    </row>
    <row r="148" spans="3:4" x14ac:dyDescent="0.25">
      <c r="C148" s="11"/>
      <c r="D148" s="11"/>
    </row>
    <row r="149" spans="3:4" x14ac:dyDescent="0.25">
      <c r="C149" s="11"/>
      <c r="D149" s="11"/>
    </row>
    <row r="150" spans="3:4" x14ac:dyDescent="0.25">
      <c r="C150" s="11"/>
      <c r="D150" s="11"/>
    </row>
    <row r="151" spans="3:4" x14ac:dyDescent="0.25">
      <c r="C151" s="11"/>
      <c r="D151" s="11"/>
    </row>
    <row r="152" spans="3:4" x14ac:dyDescent="0.25">
      <c r="C152" s="11"/>
      <c r="D152" s="11"/>
    </row>
    <row r="153" spans="3:4" x14ac:dyDescent="0.25">
      <c r="C153" s="11"/>
      <c r="D153" s="11"/>
    </row>
    <row r="154" spans="3:4" x14ac:dyDescent="0.25">
      <c r="C154" s="11"/>
      <c r="D154" s="11"/>
    </row>
    <row r="155" spans="3:4" x14ac:dyDescent="0.25">
      <c r="C155" s="11"/>
      <c r="D155" s="11"/>
    </row>
    <row r="156" spans="3:4" x14ac:dyDescent="0.25">
      <c r="C156" s="11"/>
      <c r="D156" s="11"/>
    </row>
    <row r="157" spans="3:4" x14ac:dyDescent="0.25">
      <c r="C157" s="11"/>
      <c r="D157" s="11"/>
    </row>
    <row r="158" spans="3:4" x14ac:dyDescent="0.25">
      <c r="C158" s="11"/>
      <c r="D158" s="11"/>
    </row>
    <row r="159" spans="3:4" x14ac:dyDescent="0.25">
      <c r="C159" s="11"/>
      <c r="D159" s="11"/>
    </row>
    <row r="160" spans="3:4" x14ac:dyDescent="0.25">
      <c r="C160" s="11"/>
      <c r="D160" s="11"/>
    </row>
    <row r="161" spans="3:4" x14ac:dyDescent="0.25">
      <c r="C161" s="11"/>
      <c r="D161" s="11"/>
    </row>
    <row r="162" spans="3:4" x14ac:dyDescent="0.25">
      <c r="C162" s="11"/>
      <c r="D162" s="11"/>
    </row>
    <row r="163" spans="3:4" x14ac:dyDescent="0.25">
      <c r="C163" s="11"/>
      <c r="D163" s="11"/>
    </row>
    <row r="164" spans="3:4" x14ac:dyDescent="0.25">
      <c r="C164" s="11"/>
      <c r="D164" s="11"/>
    </row>
    <row r="165" spans="3:4" x14ac:dyDescent="0.25">
      <c r="C165" s="11"/>
      <c r="D165" s="11"/>
    </row>
    <row r="166" spans="3:4" x14ac:dyDescent="0.25">
      <c r="C166" s="11"/>
      <c r="D166" s="11"/>
    </row>
    <row r="167" spans="3:4" x14ac:dyDescent="0.25">
      <c r="C167" s="11"/>
      <c r="D167" s="11"/>
    </row>
    <row r="168" spans="3:4" x14ac:dyDescent="0.25">
      <c r="C168" s="11"/>
      <c r="D168" s="11"/>
    </row>
    <row r="169" spans="3:4" x14ac:dyDescent="0.25">
      <c r="C169" s="11"/>
      <c r="D169" s="11"/>
    </row>
    <row r="170" spans="3:4" x14ac:dyDescent="0.25">
      <c r="C170" s="11"/>
      <c r="D170" s="11"/>
    </row>
    <row r="171" spans="3:4" x14ac:dyDescent="0.25">
      <c r="C171" s="11"/>
      <c r="D171" s="11"/>
    </row>
    <row r="172" spans="3:4" x14ac:dyDescent="0.25">
      <c r="C172" s="11"/>
      <c r="D172" s="11"/>
    </row>
    <row r="173" spans="3:4" x14ac:dyDescent="0.25">
      <c r="C173" s="11"/>
      <c r="D173" s="11"/>
    </row>
    <row r="174" spans="3:4" x14ac:dyDescent="0.25">
      <c r="C174" s="11"/>
      <c r="D174" s="11"/>
    </row>
    <row r="175" spans="3:4" x14ac:dyDescent="0.25">
      <c r="C175" s="11"/>
      <c r="D175" s="11"/>
    </row>
    <row r="176" spans="3:4" x14ac:dyDescent="0.25">
      <c r="C176" s="11"/>
      <c r="D176" s="11"/>
    </row>
    <row r="177" spans="3:4" x14ac:dyDescent="0.25">
      <c r="C177" s="11"/>
      <c r="D177" s="11"/>
    </row>
    <row r="178" spans="3:4" x14ac:dyDescent="0.25">
      <c r="C178" s="11"/>
      <c r="D178" s="11"/>
    </row>
    <row r="179" spans="3:4" x14ac:dyDescent="0.25">
      <c r="C179" s="11"/>
      <c r="D179" s="11"/>
    </row>
    <row r="180" spans="3:4" x14ac:dyDescent="0.25">
      <c r="C180" s="11"/>
      <c r="D180" s="11"/>
    </row>
    <row r="181" spans="3:4" x14ac:dyDescent="0.25">
      <c r="C181" s="11"/>
      <c r="D181" s="11"/>
    </row>
    <row r="182" spans="3:4" x14ac:dyDescent="0.25">
      <c r="C182" s="11"/>
      <c r="D182" s="11"/>
    </row>
    <row r="183" spans="3:4" x14ac:dyDescent="0.25">
      <c r="C183" s="11"/>
      <c r="D183" s="11"/>
    </row>
    <row r="184" spans="3:4" x14ac:dyDescent="0.25">
      <c r="C184" s="11"/>
      <c r="D184" s="11"/>
    </row>
    <row r="185" spans="3:4" x14ac:dyDescent="0.25">
      <c r="C185" s="11"/>
      <c r="D185" s="11"/>
    </row>
    <row r="186" spans="3:4" x14ac:dyDescent="0.25">
      <c r="C186" s="11"/>
      <c r="D186" s="11"/>
    </row>
    <row r="187" spans="3:4" x14ac:dyDescent="0.25">
      <c r="C187" s="11"/>
      <c r="D187" s="11"/>
    </row>
    <row r="188" spans="3:4" x14ac:dyDescent="0.25">
      <c r="C188" s="11"/>
      <c r="D188" s="11"/>
    </row>
    <row r="189" spans="3:4" x14ac:dyDescent="0.25">
      <c r="C189" s="11"/>
      <c r="D189" s="11"/>
    </row>
    <row r="190" spans="3:4" x14ac:dyDescent="0.25">
      <c r="C190" s="11"/>
      <c r="D190" s="11"/>
    </row>
    <row r="191" spans="3:4" x14ac:dyDescent="0.25">
      <c r="C191" s="11"/>
      <c r="D191" s="11"/>
    </row>
    <row r="192" spans="3:4" x14ac:dyDescent="0.25">
      <c r="C192" s="11"/>
      <c r="D192" s="11"/>
    </row>
    <row r="193" spans="3:4" x14ac:dyDescent="0.25">
      <c r="C193" s="11"/>
      <c r="D193" s="11"/>
    </row>
    <row r="194" spans="3:4" x14ac:dyDescent="0.25">
      <c r="C194" s="11"/>
      <c r="D194" s="11"/>
    </row>
    <row r="195" spans="3:4" x14ac:dyDescent="0.25">
      <c r="C195" s="11"/>
      <c r="D195" s="11"/>
    </row>
    <row r="196" spans="3:4" x14ac:dyDescent="0.25">
      <c r="C196" s="11"/>
      <c r="D196" s="11"/>
    </row>
    <row r="197" spans="3:4" x14ac:dyDescent="0.25">
      <c r="C197" s="11"/>
      <c r="D197" s="11"/>
    </row>
    <row r="198" spans="3:4" x14ac:dyDescent="0.25">
      <c r="C198" s="11"/>
      <c r="D198" s="11"/>
    </row>
    <row r="199" spans="3:4" x14ac:dyDescent="0.25">
      <c r="C199" s="11"/>
      <c r="D199" s="11"/>
    </row>
    <row r="200" spans="3:4" x14ac:dyDescent="0.25">
      <c r="C200" s="11"/>
      <c r="D200" s="11"/>
    </row>
    <row r="201" spans="3:4" x14ac:dyDescent="0.25">
      <c r="C201" s="11"/>
      <c r="D201" s="11"/>
    </row>
    <row r="202" spans="3:4" x14ac:dyDescent="0.25">
      <c r="C202" s="11"/>
      <c r="D202" s="11"/>
    </row>
    <row r="203" spans="3:4" x14ac:dyDescent="0.25">
      <c r="C203" s="11"/>
      <c r="D203" s="11"/>
    </row>
    <row r="204" spans="3:4" x14ac:dyDescent="0.25">
      <c r="C204" s="11"/>
      <c r="D204" s="11"/>
    </row>
    <row r="205" spans="3:4" x14ac:dyDescent="0.25">
      <c r="C205" s="11"/>
      <c r="D205" s="11"/>
    </row>
    <row r="206" spans="3:4" x14ac:dyDescent="0.25">
      <c r="C206" s="11"/>
      <c r="D206" s="11"/>
    </row>
    <row r="207" spans="3:4" x14ac:dyDescent="0.25">
      <c r="C207" s="11"/>
      <c r="D207" s="11"/>
    </row>
    <row r="208" spans="3:4" x14ac:dyDescent="0.25">
      <c r="C208" s="11"/>
      <c r="D208" s="11"/>
    </row>
    <row r="209" spans="3:4" x14ac:dyDescent="0.25">
      <c r="C209" s="11"/>
      <c r="D209" s="11"/>
    </row>
    <row r="210" spans="3:4" x14ac:dyDescent="0.25">
      <c r="C210" s="11"/>
      <c r="D210" s="11"/>
    </row>
    <row r="211" spans="3:4" x14ac:dyDescent="0.25">
      <c r="C211" s="11"/>
      <c r="D211" s="11"/>
    </row>
    <row r="212" spans="3:4" x14ac:dyDescent="0.25">
      <c r="C212" s="11"/>
      <c r="D212" s="11"/>
    </row>
    <row r="213" spans="3:4" x14ac:dyDescent="0.25">
      <c r="C213" s="11"/>
      <c r="D213" s="11"/>
    </row>
    <row r="214" spans="3:4" x14ac:dyDescent="0.25">
      <c r="C214" s="11"/>
      <c r="D214" s="11"/>
    </row>
    <row r="215" spans="3:4" x14ac:dyDescent="0.25">
      <c r="C215" s="11"/>
      <c r="D215" s="11"/>
    </row>
    <row r="216" spans="3:4" x14ac:dyDescent="0.25">
      <c r="C216" s="11"/>
      <c r="D216" s="11"/>
    </row>
    <row r="217" spans="3:4" x14ac:dyDescent="0.25">
      <c r="C217" s="11"/>
      <c r="D217" s="11"/>
    </row>
    <row r="218" spans="3:4" x14ac:dyDescent="0.25">
      <c r="C218" s="11"/>
      <c r="D218" s="11"/>
    </row>
    <row r="219" spans="3:4" x14ac:dyDescent="0.25">
      <c r="C219" s="11"/>
      <c r="D219" s="11"/>
    </row>
    <row r="220" spans="3:4" x14ac:dyDescent="0.25">
      <c r="C220" s="11"/>
      <c r="D220" s="11"/>
    </row>
    <row r="221" spans="3:4" x14ac:dyDescent="0.25">
      <c r="C221" s="11"/>
      <c r="D221" s="11"/>
    </row>
    <row r="222" spans="3:4" x14ac:dyDescent="0.25">
      <c r="C222" s="11"/>
      <c r="D222" s="11"/>
    </row>
    <row r="223" spans="3:4" x14ac:dyDescent="0.25">
      <c r="C223" s="11"/>
      <c r="D223" s="11"/>
    </row>
    <row r="224" spans="3:4" x14ac:dyDescent="0.25">
      <c r="C224" s="11"/>
      <c r="D224" s="11"/>
    </row>
    <row r="225" spans="3:4" x14ac:dyDescent="0.25">
      <c r="C225" s="11"/>
      <c r="D225" s="11"/>
    </row>
    <row r="226" spans="3:4" x14ac:dyDescent="0.25">
      <c r="C226" s="11"/>
      <c r="D226" s="11"/>
    </row>
    <row r="227" spans="3:4" x14ac:dyDescent="0.25">
      <c r="C227" s="11"/>
      <c r="D227" s="11"/>
    </row>
    <row r="228" spans="3:4" x14ac:dyDescent="0.25">
      <c r="C228" s="11"/>
      <c r="D228" s="11"/>
    </row>
    <row r="229" spans="3:4" x14ac:dyDescent="0.25">
      <c r="C229" s="11"/>
      <c r="D229" s="11"/>
    </row>
    <row r="230" spans="3:4" x14ac:dyDescent="0.25">
      <c r="C230" s="11"/>
      <c r="D230" s="11"/>
    </row>
    <row r="231" spans="3:4" x14ac:dyDescent="0.25">
      <c r="C231" s="11"/>
      <c r="D231" s="11"/>
    </row>
    <row r="232" spans="3:4" x14ac:dyDescent="0.25">
      <c r="C232" s="11"/>
      <c r="D232" s="11"/>
    </row>
    <row r="233" spans="3:4" x14ac:dyDescent="0.25">
      <c r="C233" s="11"/>
      <c r="D233" s="11"/>
    </row>
    <row r="234" spans="3:4" x14ac:dyDescent="0.25">
      <c r="C234" s="11"/>
      <c r="D234" s="11"/>
    </row>
    <row r="235" spans="3:4" x14ac:dyDescent="0.25">
      <c r="C235" s="11"/>
      <c r="D235" s="11"/>
    </row>
    <row r="236" spans="3:4" x14ac:dyDescent="0.25">
      <c r="C236" s="11"/>
      <c r="D236" s="11"/>
    </row>
    <row r="237" spans="3:4" x14ac:dyDescent="0.25">
      <c r="C237" s="11"/>
      <c r="D237" s="11"/>
    </row>
    <row r="238" spans="3:4" x14ac:dyDescent="0.25">
      <c r="C238" s="11"/>
      <c r="D238" s="11"/>
    </row>
    <row r="239" spans="3:4" x14ac:dyDescent="0.25">
      <c r="C239" s="11"/>
      <c r="D239" s="11"/>
    </row>
    <row r="240" spans="3:4" x14ac:dyDescent="0.25">
      <c r="C240" s="11"/>
      <c r="D240" s="11"/>
    </row>
    <row r="241" spans="3:4" x14ac:dyDescent="0.25">
      <c r="C241" s="11"/>
      <c r="D241" s="11"/>
    </row>
    <row r="242" spans="3:4" x14ac:dyDescent="0.25">
      <c r="C242" s="11"/>
      <c r="D242" s="11"/>
    </row>
    <row r="243" spans="3:4" x14ac:dyDescent="0.25">
      <c r="C243" s="11"/>
      <c r="D243" s="11"/>
    </row>
    <row r="244" spans="3:4" x14ac:dyDescent="0.25">
      <c r="C244" s="11"/>
      <c r="D244" s="11"/>
    </row>
    <row r="245" spans="3:4" x14ac:dyDescent="0.25">
      <c r="C245" s="11"/>
      <c r="D245" s="11"/>
    </row>
    <row r="246" spans="3:4" x14ac:dyDescent="0.25">
      <c r="C246" s="11"/>
      <c r="D246" s="11"/>
    </row>
    <row r="247" spans="3:4" x14ac:dyDescent="0.25">
      <c r="C247" s="11"/>
      <c r="D247" s="11"/>
    </row>
    <row r="248" spans="3:4" x14ac:dyDescent="0.25">
      <c r="C248" s="11"/>
      <c r="D248" s="11"/>
    </row>
    <row r="249" spans="3:4" x14ac:dyDescent="0.25">
      <c r="C249" s="11"/>
      <c r="D249" s="11"/>
    </row>
    <row r="250" spans="3:4" x14ac:dyDescent="0.25">
      <c r="C250" s="11"/>
      <c r="D250" s="11"/>
    </row>
    <row r="251" spans="3:4" x14ac:dyDescent="0.25">
      <c r="C251" s="11"/>
      <c r="D251" s="11"/>
    </row>
    <row r="252" spans="3:4" x14ac:dyDescent="0.25">
      <c r="C252" s="11"/>
      <c r="D252" s="11"/>
    </row>
    <row r="253" spans="3:4" x14ac:dyDescent="0.25">
      <c r="C253" s="11"/>
      <c r="D253" s="11"/>
    </row>
    <row r="254" spans="3:4" x14ac:dyDescent="0.25">
      <c r="C254" s="11"/>
      <c r="D254" s="11"/>
    </row>
    <row r="255" spans="3:4" x14ac:dyDescent="0.25">
      <c r="C255" s="11"/>
      <c r="D255" s="11"/>
    </row>
    <row r="256" spans="3:4" x14ac:dyDescent="0.25">
      <c r="C256" s="11"/>
      <c r="D256" s="11"/>
    </row>
    <row r="257" spans="3:4" x14ac:dyDescent="0.25">
      <c r="C257" s="11"/>
      <c r="D257" s="11"/>
    </row>
    <row r="258" spans="3:4" x14ac:dyDescent="0.25">
      <c r="C258" s="11"/>
      <c r="D258" s="11"/>
    </row>
    <row r="259" spans="3:4" x14ac:dyDescent="0.25">
      <c r="C259" s="11"/>
      <c r="D259" s="11"/>
    </row>
    <row r="260" spans="3:4" x14ac:dyDescent="0.25">
      <c r="C260" s="11"/>
      <c r="D260" s="11"/>
    </row>
    <row r="261" spans="3:4" x14ac:dyDescent="0.25">
      <c r="C261" s="11"/>
      <c r="D261" s="11"/>
    </row>
    <row r="262" spans="3:4" x14ac:dyDescent="0.25">
      <c r="C262" s="11"/>
      <c r="D262" s="11"/>
    </row>
    <row r="263" spans="3:4" x14ac:dyDescent="0.25">
      <c r="C263" s="11"/>
      <c r="D263" s="11"/>
    </row>
    <row r="264" spans="3:4" x14ac:dyDescent="0.25">
      <c r="C264" s="11"/>
      <c r="D264" s="11"/>
    </row>
    <row r="265" spans="3:4" x14ac:dyDescent="0.25">
      <c r="C265" s="11"/>
      <c r="D265" s="11"/>
    </row>
    <row r="266" spans="3:4" x14ac:dyDescent="0.25">
      <c r="C266" s="11"/>
      <c r="D266" s="11"/>
    </row>
    <row r="267" spans="3:4" x14ac:dyDescent="0.25">
      <c r="C267" s="11"/>
      <c r="D267" s="11"/>
    </row>
    <row r="268" spans="3:4" x14ac:dyDescent="0.25">
      <c r="C268" s="11"/>
      <c r="D268" s="11"/>
    </row>
    <row r="269" spans="3:4" x14ac:dyDescent="0.25">
      <c r="C269" s="11"/>
      <c r="D269" s="11"/>
    </row>
    <row r="270" spans="3:4" x14ac:dyDescent="0.25">
      <c r="C270" s="11"/>
      <c r="D270" s="11"/>
    </row>
    <row r="271" spans="3:4" x14ac:dyDescent="0.25">
      <c r="C271" s="11"/>
      <c r="D271" s="11"/>
    </row>
    <row r="272" spans="3:4" x14ac:dyDescent="0.25">
      <c r="C272" s="11"/>
      <c r="D272" s="11"/>
    </row>
    <row r="273" spans="3:4" x14ac:dyDescent="0.25">
      <c r="C273" s="11"/>
      <c r="D273" s="11"/>
    </row>
    <row r="274" spans="3:4" x14ac:dyDescent="0.25">
      <c r="C274" s="11"/>
      <c r="D274" s="11"/>
    </row>
    <row r="275" spans="3:4" x14ac:dyDescent="0.25">
      <c r="C275" s="11"/>
      <c r="D275" s="11"/>
    </row>
    <row r="276" spans="3:4" x14ac:dyDescent="0.25">
      <c r="C276" s="11"/>
      <c r="D276" s="11"/>
    </row>
    <row r="277" spans="3:4" x14ac:dyDescent="0.25">
      <c r="C277" s="11"/>
      <c r="D277" s="11"/>
    </row>
    <row r="278" spans="3:4" x14ac:dyDescent="0.25">
      <c r="C278" s="11"/>
      <c r="D278" s="11"/>
    </row>
    <row r="279" spans="3:4" x14ac:dyDescent="0.25">
      <c r="C279" s="11"/>
      <c r="D279" s="11"/>
    </row>
    <row r="280" spans="3:4" x14ac:dyDescent="0.25">
      <c r="C280" s="11"/>
      <c r="D280" s="11"/>
    </row>
    <row r="281" spans="3:4" x14ac:dyDescent="0.25">
      <c r="C281" s="11"/>
      <c r="D281" s="11"/>
    </row>
    <row r="282" spans="3:4" x14ac:dyDescent="0.25">
      <c r="C282" s="11"/>
      <c r="D282" s="11"/>
    </row>
    <row r="283" spans="3:4" x14ac:dyDescent="0.25">
      <c r="C283" s="11"/>
      <c r="D283" s="11"/>
    </row>
    <row r="284" spans="3:4" x14ac:dyDescent="0.25">
      <c r="C284" s="11"/>
      <c r="D284" s="11"/>
    </row>
    <row r="285" spans="3:4" x14ac:dyDescent="0.25">
      <c r="C285" s="11"/>
      <c r="D285" s="11"/>
    </row>
    <row r="286" spans="3:4" x14ac:dyDescent="0.25">
      <c r="C286" s="11"/>
      <c r="D286" s="11"/>
    </row>
    <row r="287" spans="3:4" x14ac:dyDescent="0.25">
      <c r="C287" s="11"/>
      <c r="D287" s="11"/>
    </row>
    <row r="288" spans="3:4" x14ac:dyDescent="0.25">
      <c r="C288" s="11"/>
      <c r="D288" s="11"/>
    </row>
    <row r="289" spans="3:4" x14ac:dyDescent="0.25">
      <c r="C289" s="11"/>
      <c r="D289" s="11"/>
    </row>
    <row r="290" spans="3:4" x14ac:dyDescent="0.25">
      <c r="C290" s="11"/>
      <c r="D290" s="11"/>
    </row>
    <row r="291" spans="3:4" x14ac:dyDescent="0.25">
      <c r="C291" s="11"/>
      <c r="D291" s="11"/>
    </row>
    <row r="292" spans="3:4" x14ac:dyDescent="0.25">
      <c r="C292" s="11"/>
      <c r="D292" s="11"/>
    </row>
    <row r="293" spans="3:4" x14ac:dyDescent="0.25">
      <c r="C293" s="11"/>
      <c r="D293" s="11"/>
    </row>
    <row r="294" spans="3:4" x14ac:dyDescent="0.25">
      <c r="C294" s="11"/>
      <c r="D294" s="11"/>
    </row>
    <row r="295" spans="3:4" x14ac:dyDescent="0.25">
      <c r="C295" s="11"/>
      <c r="D295" s="11"/>
    </row>
    <row r="296" spans="3:4" x14ac:dyDescent="0.25">
      <c r="C296" s="11"/>
      <c r="D296" s="11"/>
    </row>
    <row r="297" spans="3:4" x14ac:dyDescent="0.25">
      <c r="C297" s="11"/>
      <c r="D297" s="11"/>
    </row>
    <row r="298" spans="3:4" x14ac:dyDescent="0.25">
      <c r="C298" s="11"/>
      <c r="D298" s="11"/>
    </row>
    <row r="299" spans="3:4" x14ac:dyDescent="0.25">
      <c r="C299" s="11"/>
      <c r="D299" s="11"/>
    </row>
    <row r="300" spans="3:4" x14ac:dyDescent="0.25">
      <c r="C300" s="11"/>
      <c r="D300" s="11"/>
    </row>
    <row r="301" spans="3:4" x14ac:dyDescent="0.25">
      <c r="C301" s="11"/>
      <c r="D301" s="11"/>
    </row>
    <row r="302" spans="3:4" x14ac:dyDescent="0.25">
      <c r="C302" s="11"/>
      <c r="D302" s="11"/>
    </row>
    <row r="303" spans="3:4" x14ac:dyDescent="0.25">
      <c r="C303" s="11"/>
      <c r="D303" s="11"/>
    </row>
    <row r="304" spans="3:4" x14ac:dyDescent="0.25">
      <c r="C304" s="11"/>
      <c r="D304" s="11"/>
    </row>
    <row r="305" spans="3:4" x14ac:dyDescent="0.25">
      <c r="C305" s="11"/>
      <c r="D305" s="11"/>
    </row>
    <row r="306" spans="3:4" x14ac:dyDescent="0.25">
      <c r="C306" s="11"/>
      <c r="D306" s="11"/>
    </row>
    <row r="307" spans="3:4" x14ac:dyDescent="0.25">
      <c r="C307" s="11"/>
      <c r="D307" s="11"/>
    </row>
    <row r="308" spans="3:4" x14ac:dyDescent="0.25">
      <c r="C308" s="11"/>
      <c r="D308" s="11"/>
    </row>
    <row r="309" spans="3:4" x14ac:dyDescent="0.25">
      <c r="C309" s="11"/>
      <c r="D309" s="11"/>
    </row>
    <row r="310" spans="3:4" x14ac:dyDescent="0.25">
      <c r="C310" s="11"/>
      <c r="D310" s="11"/>
    </row>
    <row r="311" spans="3:4" x14ac:dyDescent="0.25">
      <c r="C311" s="11"/>
      <c r="D311" s="11"/>
    </row>
    <row r="312" spans="3:4" x14ac:dyDescent="0.25">
      <c r="C312" s="11"/>
      <c r="D312" s="11"/>
    </row>
    <row r="313" spans="3:4" x14ac:dyDescent="0.25">
      <c r="C313" s="11"/>
      <c r="D313" s="11"/>
    </row>
    <row r="314" spans="3:4" x14ac:dyDescent="0.25">
      <c r="C314" s="11"/>
      <c r="D314" s="11"/>
    </row>
    <row r="315" spans="3:4" x14ac:dyDescent="0.25">
      <c r="C315" s="11"/>
      <c r="D315" s="11"/>
    </row>
    <row r="316" spans="3:4" x14ac:dyDescent="0.25">
      <c r="C316" s="11"/>
      <c r="D316" s="11"/>
    </row>
    <row r="317" spans="3:4" x14ac:dyDescent="0.25">
      <c r="C317" s="11"/>
      <c r="D317" s="11"/>
    </row>
    <row r="318" spans="3:4" x14ac:dyDescent="0.25">
      <c r="C318" s="11"/>
      <c r="D318" s="11"/>
    </row>
    <row r="319" spans="3:4" x14ac:dyDescent="0.25">
      <c r="C319" s="11"/>
      <c r="D319" s="11"/>
    </row>
    <row r="320" spans="3:4" x14ac:dyDescent="0.25">
      <c r="C320" s="11"/>
      <c r="D320" s="11"/>
    </row>
    <row r="321" spans="3:4" x14ac:dyDescent="0.25">
      <c r="C321" s="11"/>
      <c r="D321" s="11"/>
    </row>
    <row r="322" spans="3:4" x14ac:dyDescent="0.25">
      <c r="C322" s="11"/>
      <c r="D322" s="11"/>
    </row>
    <row r="323" spans="3:4" x14ac:dyDescent="0.25">
      <c r="C323" s="11"/>
      <c r="D323" s="11"/>
    </row>
    <row r="324" spans="3:4" x14ac:dyDescent="0.25">
      <c r="C324" s="11"/>
      <c r="D324" s="11"/>
    </row>
    <row r="325" spans="3:4" x14ac:dyDescent="0.25">
      <c r="C325" s="11"/>
      <c r="D325" s="11"/>
    </row>
    <row r="326" spans="3:4" x14ac:dyDescent="0.25">
      <c r="C326" s="11"/>
      <c r="D326" s="11"/>
    </row>
    <row r="327" spans="3:4" x14ac:dyDescent="0.25">
      <c r="C327" s="11"/>
      <c r="D327" s="11"/>
    </row>
    <row r="328" spans="3:4" x14ac:dyDescent="0.25">
      <c r="C328" s="11"/>
      <c r="D328" s="11"/>
    </row>
    <row r="329" spans="3:4" x14ac:dyDescent="0.25">
      <c r="C329" s="11"/>
      <c r="D329" s="11"/>
    </row>
    <row r="330" spans="3:4" x14ac:dyDescent="0.25">
      <c r="C330" s="11"/>
      <c r="D330" s="11"/>
    </row>
    <row r="331" spans="3:4" x14ac:dyDescent="0.25">
      <c r="C331" s="11"/>
      <c r="D331" s="11"/>
    </row>
    <row r="332" spans="3:4" x14ac:dyDescent="0.25">
      <c r="C332" s="11"/>
      <c r="D332" s="11"/>
    </row>
    <row r="333" spans="3:4" x14ac:dyDescent="0.25">
      <c r="C333" s="11"/>
      <c r="D333" s="11"/>
    </row>
    <row r="334" spans="3:4" x14ac:dyDescent="0.25">
      <c r="C334" s="11"/>
      <c r="D334" s="11"/>
    </row>
    <row r="335" spans="3:4" x14ac:dyDescent="0.25">
      <c r="C335" s="11"/>
      <c r="D335" s="11"/>
    </row>
    <row r="336" spans="3:4" x14ac:dyDescent="0.25">
      <c r="C336" s="11"/>
      <c r="D336" s="11"/>
    </row>
    <row r="337" spans="3:4" x14ac:dyDescent="0.25">
      <c r="C337" s="11"/>
      <c r="D337" s="11"/>
    </row>
    <row r="338" spans="3:4" x14ac:dyDescent="0.25">
      <c r="C338" s="11"/>
      <c r="D338" s="11"/>
    </row>
    <row r="339" spans="3:4" x14ac:dyDescent="0.25">
      <c r="C339" s="11"/>
      <c r="D339" s="11"/>
    </row>
    <row r="340" spans="3:4" x14ac:dyDescent="0.25">
      <c r="C340" s="11"/>
      <c r="D340" s="11"/>
    </row>
    <row r="341" spans="3:4" x14ac:dyDescent="0.25">
      <c r="C341" s="11"/>
      <c r="D341" s="11"/>
    </row>
    <row r="342" spans="3:4" x14ac:dyDescent="0.25">
      <c r="C342" s="11"/>
      <c r="D342" s="11"/>
    </row>
    <row r="343" spans="3:4" x14ac:dyDescent="0.25">
      <c r="C343" s="11"/>
      <c r="D343" s="11"/>
    </row>
    <row r="344" spans="3:4" x14ac:dyDescent="0.25">
      <c r="C344" s="11"/>
      <c r="D344" s="11"/>
    </row>
    <row r="345" spans="3:4" x14ac:dyDescent="0.25">
      <c r="C345" s="11"/>
      <c r="D345" s="11"/>
    </row>
    <row r="346" spans="3:4" x14ac:dyDescent="0.25">
      <c r="C346" s="11"/>
      <c r="D346" s="11"/>
    </row>
    <row r="347" spans="3:4" x14ac:dyDescent="0.25">
      <c r="C347" s="11"/>
      <c r="D347" s="11"/>
    </row>
    <row r="348" spans="3:4" x14ac:dyDescent="0.25">
      <c r="C348" s="11"/>
      <c r="D348" s="11"/>
    </row>
    <row r="349" spans="3:4" x14ac:dyDescent="0.25">
      <c r="C349" s="11"/>
      <c r="D349" s="11"/>
    </row>
    <row r="350" spans="3:4" x14ac:dyDescent="0.25">
      <c r="C350" s="11"/>
      <c r="D350" s="11"/>
    </row>
    <row r="351" spans="3:4" x14ac:dyDescent="0.25">
      <c r="C351" s="11"/>
      <c r="D351" s="11"/>
    </row>
    <row r="352" spans="3:4" x14ac:dyDescent="0.25">
      <c r="C352" s="11"/>
      <c r="D352" s="11"/>
    </row>
    <row r="353" spans="3:4" x14ac:dyDescent="0.25">
      <c r="C353" s="11"/>
      <c r="D353" s="11"/>
    </row>
    <row r="354" spans="3:4" x14ac:dyDescent="0.25">
      <c r="C354" s="11"/>
      <c r="D354" s="11"/>
    </row>
    <row r="355" spans="3:4" x14ac:dyDescent="0.25">
      <c r="C355" s="11"/>
      <c r="D355" s="11"/>
    </row>
    <row r="356" spans="3:4" x14ac:dyDescent="0.25">
      <c r="C356" s="11"/>
      <c r="D356" s="11"/>
    </row>
    <row r="357" spans="3:4" x14ac:dyDescent="0.25">
      <c r="C357" s="11"/>
      <c r="D357" s="11"/>
    </row>
    <row r="358" spans="3:4" x14ac:dyDescent="0.25">
      <c r="C358" s="11"/>
      <c r="D358" s="11"/>
    </row>
    <row r="359" spans="3:4" x14ac:dyDescent="0.25">
      <c r="C359" s="11"/>
      <c r="D359" s="11"/>
    </row>
    <row r="360" spans="3:4" x14ac:dyDescent="0.25">
      <c r="C360" s="11"/>
      <c r="D360" s="11"/>
    </row>
    <row r="361" spans="3:4" x14ac:dyDescent="0.25">
      <c r="C361" s="11"/>
      <c r="D361" s="11"/>
    </row>
    <row r="362" spans="3:4" x14ac:dyDescent="0.25">
      <c r="C362" s="11"/>
      <c r="D362" s="11"/>
    </row>
    <row r="363" spans="3:4" x14ac:dyDescent="0.25">
      <c r="C363" s="11"/>
      <c r="D363" s="11"/>
    </row>
    <row r="364" spans="3:4" x14ac:dyDescent="0.25">
      <c r="C364" s="11"/>
      <c r="D364" s="11"/>
    </row>
    <row r="365" spans="3:4" x14ac:dyDescent="0.25">
      <c r="C365" s="11"/>
      <c r="D365" s="11"/>
    </row>
    <row r="366" spans="3:4" x14ac:dyDescent="0.25">
      <c r="C366" s="11"/>
      <c r="D366" s="11"/>
    </row>
    <row r="367" spans="3:4" x14ac:dyDescent="0.25">
      <c r="C367" s="11"/>
      <c r="D367" s="11"/>
    </row>
    <row r="368" spans="3:4" x14ac:dyDescent="0.25">
      <c r="C368" s="11"/>
      <c r="D368" s="11"/>
    </row>
    <row r="369" spans="3:4" x14ac:dyDescent="0.25">
      <c r="C369" s="11"/>
      <c r="D369" s="11"/>
    </row>
    <row r="370" spans="3:4" x14ac:dyDescent="0.25">
      <c r="C370" s="11"/>
      <c r="D370" s="11"/>
    </row>
    <row r="371" spans="3:4" x14ac:dyDescent="0.25">
      <c r="C371" s="11"/>
      <c r="D371" s="11"/>
    </row>
    <row r="372" spans="3:4" x14ac:dyDescent="0.25">
      <c r="C372" s="11"/>
      <c r="D372" s="11"/>
    </row>
    <row r="373" spans="3:4" x14ac:dyDescent="0.25">
      <c r="C373" s="11"/>
      <c r="D373" s="11"/>
    </row>
    <row r="374" spans="3:4" x14ac:dyDescent="0.25">
      <c r="C374" s="11"/>
      <c r="D374" s="11"/>
    </row>
    <row r="375" spans="3:4" x14ac:dyDescent="0.25">
      <c r="C375" s="11"/>
      <c r="D375" s="11"/>
    </row>
    <row r="376" spans="3:4" x14ac:dyDescent="0.25">
      <c r="C376" s="11"/>
      <c r="D376" s="11"/>
    </row>
    <row r="377" spans="3:4" x14ac:dyDescent="0.25">
      <c r="C377" s="11"/>
      <c r="D377" s="11"/>
    </row>
    <row r="378" spans="3:4" x14ac:dyDescent="0.25">
      <c r="C378" s="11"/>
      <c r="D378" s="11"/>
    </row>
    <row r="379" spans="3:4" x14ac:dyDescent="0.25">
      <c r="C379" s="11"/>
      <c r="D379" s="11"/>
    </row>
    <row r="380" spans="3:4" x14ac:dyDescent="0.25">
      <c r="C380" s="11"/>
      <c r="D380" s="11"/>
    </row>
    <row r="381" spans="3:4" x14ac:dyDescent="0.25">
      <c r="C381" s="11"/>
      <c r="D381" s="11"/>
    </row>
    <row r="382" spans="3:4" x14ac:dyDescent="0.25">
      <c r="C382" s="11"/>
      <c r="D382" s="11"/>
    </row>
    <row r="383" spans="3:4" x14ac:dyDescent="0.25">
      <c r="C383" s="11"/>
      <c r="D383" s="11"/>
    </row>
    <row r="384" spans="3:4" x14ac:dyDescent="0.25">
      <c r="C384" s="11"/>
      <c r="D384" s="11"/>
    </row>
    <row r="385" spans="3:4" x14ac:dyDescent="0.25">
      <c r="C385" s="11"/>
      <c r="D385" s="11"/>
    </row>
    <row r="386" spans="3:4" x14ac:dyDescent="0.25">
      <c r="C386" s="11"/>
      <c r="D386" s="11"/>
    </row>
    <row r="387" spans="3:4" x14ac:dyDescent="0.25">
      <c r="C387" s="11"/>
      <c r="D387" s="11"/>
    </row>
    <row r="388" spans="3:4" x14ac:dyDescent="0.25">
      <c r="C388" s="11"/>
      <c r="D388" s="11"/>
    </row>
    <row r="389" spans="3:4" x14ac:dyDescent="0.25">
      <c r="C389" s="11"/>
      <c r="D389" s="11"/>
    </row>
    <row r="390" spans="3:4" x14ac:dyDescent="0.25">
      <c r="C390" s="11"/>
      <c r="D390" s="11"/>
    </row>
    <row r="391" spans="3:4" x14ac:dyDescent="0.25">
      <c r="C391" s="11"/>
      <c r="D391" s="11"/>
    </row>
    <row r="392" spans="3:4" x14ac:dyDescent="0.25">
      <c r="C392" s="11"/>
      <c r="D392" s="11"/>
    </row>
    <row r="393" spans="3:4" x14ac:dyDescent="0.25">
      <c r="C393" s="11"/>
      <c r="D393" s="11"/>
    </row>
    <row r="394" spans="3:4" x14ac:dyDescent="0.25">
      <c r="C394" s="11"/>
      <c r="D394" s="11"/>
    </row>
    <row r="395" spans="3:4" x14ac:dyDescent="0.25">
      <c r="C395" s="11"/>
      <c r="D395" s="11"/>
    </row>
    <row r="396" spans="3:4" x14ac:dyDescent="0.25">
      <c r="C396" s="11"/>
      <c r="D396" s="11"/>
    </row>
    <row r="397" spans="3:4" x14ac:dyDescent="0.25">
      <c r="C397" s="11"/>
      <c r="D397" s="11"/>
    </row>
    <row r="398" spans="3:4" x14ac:dyDescent="0.25">
      <c r="C398" s="11"/>
      <c r="D398" s="11"/>
    </row>
    <row r="399" spans="3:4" x14ac:dyDescent="0.25">
      <c r="C399" s="11"/>
      <c r="D399" s="11"/>
    </row>
    <row r="400" spans="3:4" x14ac:dyDescent="0.25">
      <c r="C400" s="11"/>
      <c r="D400" s="11"/>
    </row>
    <row r="401" spans="3:4" x14ac:dyDescent="0.25">
      <c r="C401" s="11"/>
      <c r="D401" s="11"/>
    </row>
    <row r="402" spans="3:4" x14ac:dyDescent="0.25">
      <c r="C402" s="11"/>
      <c r="D402" s="11"/>
    </row>
    <row r="403" spans="3:4" x14ac:dyDescent="0.25">
      <c r="C403" s="11"/>
      <c r="D403" s="11"/>
    </row>
    <row r="404" spans="3:4" x14ac:dyDescent="0.25">
      <c r="C404" s="11"/>
      <c r="D404" s="11"/>
    </row>
    <row r="405" spans="3:4" x14ac:dyDescent="0.25">
      <c r="C405" s="11"/>
      <c r="D405" s="11"/>
    </row>
    <row r="406" spans="3:4" x14ac:dyDescent="0.25">
      <c r="C406" s="11"/>
      <c r="D406" s="11"/>
    </row>
    <row r="407" spans="3:4" x14ac:dyDescent="0.25">
      <c r="C407" s="11"/>
      <c r="D407" s="11"/>
    </row>
    <row r="408" spans="3:4" x14ac:dyDescent="0.25">
      <c r="C408" s="11"/>
      <c r="D408" s="11"/>
    </row>
    <row r="409" spans="3:4" x14ac:dyDescent="0.25">
      <c r="C409" s="11"/>
      <c r="D409" s="11"/>
    </row>
    <row r="410" spans="3:4" x14ac:dyDescent="0.25">
      <c r="C410" s="11"/>
      <c r="D410" s="11"/>
    </row>
    <row r="411" spans="3:4" x14ac:dyDescent="0.25">
      <c r="C411" s="11"/>
      <c r="D411" s="11"/>
    </row>
    <row r="412" spans="3:4" x14ac:dyDescent="0.25">
      <c r="C412" s="11"/>
      <c r="D412" s="11"/>
    </row>
    <row r="413" spans="3:4" x14ac:dyDescent="0.25">
      <c r="C413" s="11"/>
      <c r="D413" s="11"/>
    </row>
    <row r="414" spans="3:4" x14ac:dyDescent="0.25">
      <c r="C414" s="11"/>
      <c r="D414" s="11"/>
    </row>
    <row r="415" spans="3:4" x14ac:dyDescent="0.25">
      <c r="C415" s="11"/>
      <c r="D415" s="11"/>
    </row>
    <row r="416" spans="3:4" x14ac:dyDescent="0.25">
      <c r="C416" s="11"/>
      <c r="D416" s="11"/>
    </row>
    <row r="417" spans="3:4" x14ac:dyDescent="0.25">
      <c r="C417" s="11"/>
      <c r="D417" s="11"/>
    </row>
    <row r="418" spans="3:4" x14ac:dyDescent="0.25">
      <c r="C418" s="11"/>
      <c r="D418" s="11"/>
    </row>
    <row r="419" spans="3:4" x14ac:dyDescent="0.25">
      <c r="C419" s="11"/>
      <c r="D419" s="11"/>
    </row>
    <row r="420" spans="3:4" x14ac:dyDescent="0.25">
      <c r="C420" s="11"/>
      <c r="D420" s="11"/>
    </row>
    <row r="421" spans="3:4" x14ac:dyDescent="0.25">
      <c r="C421" s="11"/>
      <c r="D421" s="11"/>
    </row>
    <row r="422" spans="3:4" x14ac:dyDescent="0.25">
      <c r="C422" s="11"/>
      <c r="D422" s="11"/>
    </row>
    <row r="423" spans="3:4" x14ac:dyDescent="0.25">
      <c r="C423" s="11"/>
      <c r="D423" s="11"/>
    </row>
    <row r="424" spans="3:4" x14ac:dyDescent="0.25">
      <c r="C424" s="11"/>
      <c r="D424" s="11"/>
    </row>
    <row r="425" spans="3:4" x14ac:dyDescent="0.25">
      <c r="C425" s="11"/>
      <c r="D425" s="11"/>
    </row>
    <row r="426" spans="3:4" x14ac:dyDescent="0.25">
      <c r="C426" s="11"/>
      <c r="D426" s="11"/>
    </row>
    <row r="427" spans="3:4" x14ac:dyDescent="0.25">
      <c r="C427" s="11"/>
      <c r="D427" s="11"/>
    </row>
    <row r="428" spans="3:4" x14ac:dyDescent="0.25">
      <c r="C428" s="11"/>
      <c r="D428" s="11"/>
    </row>
    <row r="429" spans="3:4" x14ac:dyDescent="0.25">
      <c r="C429" s="11"/>
      <c r="D429" s="11"/>
    </row>
    <row r="430" spans="3:4" x14ac:dyDescent="0.25">
      <c r="C430" s="11"/>
      <c r="D430" s="11"/>
    </row>
    <row r="431" spans="3:4" x14ac:dyDescent="0.25">
      <c r="C431" s="11"/>
      <c r="D431" s="11"/>
    </row>
    <row r="432" spans="3:4" x14ac:dyDescent="0.25">
      <c r="C432" s="11"/>
      <c r="D432" s="11"/>
    </row>
    <row r="433" spans="3:4" x14ac:dyDescent="0.25">
      <c r="C433" s="11"/>
      <c r="D433" s="11"/>
    </row>
    <row r="434" spans="3:4" x14ac:dyDescent="0.25">
      <c r="C434" s="11"/>
      <c r="D434" s="11"/>
    </row>
    <row r="435" spans="3:4" x14ac:dyDescent="0.25">
      <c r="C435" s="11"/>
      <c r="D435" s="11"/>
    </row>
    <row r="436" spans="3:4" x14ac:dyDescent="0.25">
      <c r="C436" s="11"/>
      <c r="D436" s="11"/>
    </row>
    <row r="437" spans="3:4" x14ac:dyDescent="0.25">
      <c r="C437" s="11"/>
      <c r="D437" s="11"/>
    </row>
    <row r="438" spans="3:4" x14ac:dyDescent="0.25">
      <c r="C438" s="11"/>
      <c r="D438" s="11"/>
    </row>
    <row r="439" spans="3:4" x14ac:dyDescent="0.25">
      <c r="C439" s="11"/>
      <c r="D439" s="11"/>
    </row>
    <row r="440" spans="3:4" x14ac:dyDescent="0.25">
      <c r="C440" s="11"/>
      <c r="D440" s="11"/>
    </row>
    <row r="441" spans="3:4" x14ac:dyDescent="0.25">
      <c r="C441" s="11"/>
      <c r="D441" s="11"/>
    </row>
    <row r="442" spans="3:4" x14ac:dyDescent="0.25">
      <c r="C442" s="11"/>
      <c r="D442" s="11"/>
    </row>
    <row r="443" spans="3:4" x14ac:dyDescent="0.25">
      <c r="C443" s="11"/>
      <c r="D443" s="11"/>
    </row>
    <row r="444" spans="3:4" x14ac:dyDescent="0.25">
      <c r="C444" s="11"/>
      <c r="D444" s="11"/>
    </row>
    <row r="445" spans="3:4" x14ac:dyDescent="0.25">
      <c r="C445" s="11"/>
      <c r="D445" s="11"/>
    </row>
    <row r="446" spans="3:4" x14ac:dyDescent="0.25">
      <c r="C446" s="11"/>
      <c r="D446" s="11"/>
    </row>
    <row r="447" spans="3:4" x14ac:dyDescent="0.25">
      <c r="C447" s="11"/>
      <c r="D447" s="11"/>
    </row>
    <row r="448" spans="3:4" x14ac:dyDescent="0.25">
      <c r="C448" s="11"/>
      <c r="D448" s="11"/>
    </row>
    <row r="449" spans="3:4" x14ac:dyDescent="0.25">
      <c r="C449" s="11"/>
      <c r="D449" s="11"/>
    </row>
    <row r="450" spans="3:4" x14ac:dyDescent="0.25">
      <c r="C450" s="11"/>
      <c r="D450" s="11"/>
    </row>
    <row r="451" spans="3:4" x14ac:dyDescent="0.25">
      <c r="C451" s="11"/>
      <c r="D451" s="11"/>
    </row>
    <row r="452" spans="3:4" x14ac:dyDescent="0.25">
      <c r="C452" s="11"/>
      <c r="D452" s="11"/>
    </row>
    <row r="453" spans="3:4" x14ac:dyDescent="0.25">
      <c r="C453" s="11"/>
      <c r="D453" s="11"/>
    </row>
    <row r="454" spans="3:4" x14ac:dyDescent="0.25">
      <c r="C454" s="11"/>
      <c r="D454" s="11"/>
    </row>
    <row r="455" spans="3:4" x14ac:dyDescent="0.25">
      <c r="C455" s="11"/>
      <c r="D455" s="11"/>
    </row>
    <row r="456" spans="3:4" x14ac:dyDescent="0.25">
      <c r="C456" s="11"/>
      <c r="D456" s="11"/>
    </row>
    <row r="457" spans="3:4" x14ac:dyDescent="0.25">
      <c r="C457" s="11"/>
      <c r="D457" s="11"/>
    </row>
    <row r="458" spans="3:4" x14ac:dyDescent="0.25">
      <c r="C458" s="11"/>
      <c r="D458" s="11"/>
    </row>
    <row r="459" spans="3:4" x14ac:dyDescent="0.25">
      <c r="C459" s="11"/>
      <c r="D459" s="11"/>
    </row>
    <row r="460" spans="3:4" x14ac:dyDescent="0.25">
      <c r="C460" s="11"/>
      <c r="D460" s="11"/>
    </row>
    <row r="461" spans="3:4" x14ac:dyDescent="0.25">
      <c r="C461" s="11"/>
      <c r="D461" s="11"/>
    </row>
    <row r="462" spans="3:4" x14ac:dyDescent="0.25">
      <c r="C462" s="11"/>
      <c r="D462" s="11"/>
    </row>
    <row r="463" spans="3:4" x14ac:dyDescent="0.25">
      <c r="C463" s="11"/>
      <c r="D463" s="11"/>
    </row>
    <row r="464" spans="3:4" x14ac:dyDescent="0.25">
      <c r="C464" s="11"/>
      <c r="D464" s="11"/>
    </row>
    <row r="465" spans="3:4" x14ac:dyDescent="0.25">
      <c r="C465" s="11"/>
      <c r="D465" s="11"/>
    </row>
    <row r="466" spans="3:4" x14ac:dyDescent="0.25">
      <c r="C466" s="11"/>
      <c r="D466" s="11"/>
    </row>
    <row r="467" spans="3:4" x14ac:dyDescent="0.25">
      <c r="C467" s="11"/>
      <c r="D467" s="11"/>
    </row>
    <row r="468" spans="3:4" x14ac:dyDescent="0.25">
      <c r="C468" s="11"/>
      <c r="D468" s="11"/>
    </row>
    <row r="469" spans="3:4" x14ac:dyDescent="0.25">
      <c r="C469" s="11"/>
      <c r="D469" s="11"/>
    </row>
    <row r="470" spans="3:4" x14ac:dyDescent="0.25">
      <c r="C470" s="11"/>
      <c r="D470" s="11"/>
    </row>
    <row r="471" spans="3:4" x14ac:dyDescent="0.25">
      <c r="C471" s="11"/>
      <c r="D471" s="11"/>
    </row>
    <row r="472" spans="3:4" x14ac:dyDescent="0.25">
      <c r="C472" s="11"/>
      <c r="D472" s="11"/>
    </row>
    <row r="473" spans="3:4" x14ac:dyDescent="0.25">
      <c r="C473" s="11"/>
      <c r="D473" s="11"/>
    </row>
    <row r="474" spans="3:4" x14ac:dyDescent="0.25">
      <c r="C474" s="11"/>
      <c r="D474" s="11"/>
    </row>
    <row r="475" spans="3:4" x14ac:dyDescent="0.25">
      <c r="C475" s="11"/>
      <c r="D475" s="11"/>
    </row>
    <row r="476" spans="3:4" x14ac:dyDescent="0.25">
      <c r="C476" s="11"/>
      <c r="D476" s="11"/>
    </row>
    <row r="477" spans="3:4" x14ac:dyDescent="0.25">
      <c r="C477" s="11"/>
      <c r="D477" s="11"/>
    </row>
    <row r="478" spans="3:4" x14ac:dyDescent="0.25">
      <c r="C478" s="11"/>
      <c r="D478" s="11"/>
    </row>
    <row r="479" spans="3:4" x14ac:dyDescent="0.25">
      <c r="C479" s="11"/>
      <c r="D479" s="11"/>
    </row>
    <row r="480" spans="3:4" x14ac:dyDescent="0.25">
      <c r="C480" s="11"/>
      <c r="D480" s="11"/>
    </row>
    <row r="481" spans="3:4" x14ac:dyDescent="0.25">
      <c r="C481" s="11"/>
      <c r="D481" s="11"/>
    </row>
    <row r="482" spans="3:4" x14ac:dyDescent="0.25">
      <c r="C482" s="11"/>
      <c r="D482" s="11"/>
    </row>
    <row r="483" spans="3:4" x14ac:dyDescent="0.25">
      <c r="C483" s="11"/>
      <c r="D483" s="11"/>
    </row>
    <row r="484" spans="3:4" x14ac:dyDescent="0.25">
      <c r="C484" s="11"/>
      <c r="D484" s="11"/>
    </row>
    <row r="485" spans="3:4" x14ac:dyDescent="0.25">
      <c r="C485" s="11"/>
      <c r="D485" s="11"/>
    </row>
    <row r="486" spans="3:4" x14ac:dyDescent="0.25">
      <c r="C486" s="11"/>
      <c r="D486" s="11"/>
    </row>
    <row r="487" spans="3:4" x14ac:dyDescent="0.25">
      <c r="C487" s="11"/>
      <c r="D487" s="11"/>
    </row>
    <row r="488" spans="3:4" x14ac:dyDescent="0.25">
      <c r="C488" s="11"/>
      <c r="D488" s="11"/>
    </row>
    <row r="489" spans="3:4" x14ac:dyDescent="0.25">
      <c r="C489" s="11"/>
      <c r="D489" s="11"/>
    </row>
    <row r="490" spans="3:4" x14ac:dyDescent="0.25">
      <c r="C490" s="11"/>
      <c r="D490" s="11"/>
    </row>
    <row r="491" spans="3:4" x14ac:dyDescent="0.25">
      <c r="C491" s="11"/>
      <c r="D491" s="11"/>
    </row>
    <row r="492" spans="3:4" x14ac:dyDescent="0.25">
      <c r="C492" s="11"/>
      <c r="D492" s="11"/>
    </row>
    <row r="493" spans="3:4" x14ac:dyDescent="0.25">
      <c r="C493" s="11"/>
      <c r="D493" s="11"/>
    </row>
    <row r="494" spans="3:4" x14ac:dyDescent="0.25">
      <c r="C494" s="11"/>
      <c r="D494" s="11"/>
    </row>
    <row r="495" spans="3:4" x14ac:dyDescent="0.25">
      <c r="C495" s="11"/>
      <c r="D495" s="11"/>
    </row>
    <row r="496" spans="3:4" x14ac:dyDescent="0.25">
      <c r="C496" s="11"/>
      <c r="D496" s="11"/>
    </row>
    <row r="497" spans="3:4" x14ac:dyDescent="0.25">
      <c r="C497" s="11"/>
      <c r="D497" s="11"/>
    </row>
    <row r="498" spans="3:4" x14ac:dyDescent="0.25">
      <c r="C498" s="11"/>
      <c r="D498" s="11"/>
    </row>
    <row r="499" spans="3:4" x14ac:dyDescent="0.25">
      <c r="C499" s="11"/>
      <c r="D499" s="11"/>
    </row>
    <row r="500" spans="3:4" x14ac:dyDescent="0.25">
      <c r="C500" s="11"/>
      <c r="D500" s="11"/>
    </row>
    <row r="501" spans="3:4" x14ac:dyDescent="0.25">
      <c r="C501" s="11"/>
      <c r="D501" s="11"/>
    </row>
    <row r="502" spans="3:4" x14ac:dyDescent="0.25">
      <c r="C502" s="11"/>
      <c r="D502" s="11"/>
    </row>
    <row r="503" spans="3:4" x14ac:dyDescent="0.25">
      <c r="C503" s="11"/>
      <c r="D503" s="11"/>
    </row>
    <row r="504" spans="3:4" x14ac:dyDescent="0.25">
      <c r="C504" s="11"/>
      <c r="D504" s="11"/>
    </row>
    <row r="505" spans="3:4" x14ac:dyDescent="0.25">
      <c r="C505" s="11"/>
      <c r="D505" s="11"/>
    </row>
    <row r="506" spans="3:4" x14ac:dyDescent="0.25">
      <c r="C506" s="11"/>
      <c r="D506" s="11"/>
    </row>
    <row r="507" spans="3:4" x14ac:dyDescent="0.25">
      <c r="C507" s="11"/>
      <c r="D507" s="11"/>
    </row>
    <row r="508" spans="3:4" x14ac:dyDescent="0.25">
      <c r="C508" s="11"/>
      <c r="D508" s="11"/>
    </row>
    <row r="509" spans="3:4" x14ac:dyDescent="0.25">
      <c r="C509" s="11"/>
      <c r="D509" s="11"/>
    </row>
    <row r="510" spans="3:4" x14ac:dyDescent="0.25">
      <c r="C510" s="11"/>
      <c r="D510" s="11"/>
    </row>
    <row r="511" spans="3:4" x14ac:dyDescent="0.25">
      <c r="C511" s="11"/>
      <c r="D511" s="11"/>
    </row>
    <row r="512" spans="3:4" x14ac:dyDescent="0.25">
      <c r="C512" s="11"/>
      <c r="D512" s="11"/>
    </row>
    <row r="513" spans="3:4" x14ac:dyDescent="0.25">
      <c r="C513" s="11"/>
      <c r="D513" s="11"/>
    </row>
    <row r="514" spans="3:4" x14ac:dyDescent="0.25">
      <c r="C514" s="11"/>
      <c r="D514" s="11"/>
    </row>
    <row r="515" spans="3:4" x14ac:dyDescent="0.25">
      <c r="C515" s="11"/>
      <c r="D515" s="11"/>
    </row>
    <row r="516" spans="3:4" x14ac:dyDescent="0.25">
      <c r="C516" s="11"/>
      <c r="D516" s="11"/>
    </row>
    <row r="517" spans="3:4" x14ac:dyDescent="0.25">
      <c r="C517" s="11"/>
      <c r="D517" s="11"/>
    </row>
    <row r="518" spans="3:4" x14ac:dyDescent="0.25">
      <c r="C518" s="11"/>
      <c r="D518" s="11"/>
    </row>
    <row r="519" spans="3:4" x14ac:dyDescent="0.25">
      <c r="C519" s="11"/>
      <c r="D519" s="11"/>
    </row>
    <row r="520" spans="3:4" x14ac:dyDescent="0.25">
      <c r="C520" s="11"/>
      <c r="D520" s="11"/>
    </row>
    <row r="521" spans="3:4" x14ac:dyDescent="0.25">
      <c r="C521" s="11"/>
      <c r="D521" s="11"/>
    </row>
    <row r="522" spans="3:4" x14ac:dyDescent="0.25">
      <c r="C522" s="11"/>
      <c r="D522" s="11"/>
    </row>
    <row r="523" spans="3:4" x14ac:dyDescent="0.25">
      <c r="C523" s="11"/>
      <c r="D523" s="11"/>
    </row>
    <row r="524" spans="3:4" x14ac:dyDescent="0.25">
      <c r="C524" s="11"/>
      <c r="D524" s="11"/>
    </row>
    <row r="525" spans="3:4" x14ac:dyDescent="0.25">
      <c r="C525" s="11"/>
      <c r="D525" s="11"/>
    </row>
    <row r="526" spans="3:4" x14ac:dyDescent="0.25">
      <c r="C526" s="11"/>
      <c r="D526" s="11"/>
    </row>
    <row r="527" spans="3:4" x14ac:dyDescent="0.25">
      <c r="C527" s="11"/>
      <c r="D527" s="11"/>
    </row>
    <row r="528" spans="3:4" x14ac:dyDescent="0.25">
      <c r="C528" s="11"/>
      <c r="D528" s="11"/>
    </row>
    <row r="529" spans="3:4" x14ac:dyDescent="0.25">
      <c r="C529" s="11"/>
      <c r="D529" s="11"/>
    </row>
    <row r="530" spans="3:4" x14ac:dyDescent="0.25">
      <c r="C530" s="11"/>
      <c r="D530" s="11"/>
    </row>
    <row r="531" spans="3:4" x14ac:dyDescent="0.25">
      <c r="C531" s="11"/>
      <c r="D531" s="11"/>
    </row>
    <row r="532" spans="3:4" x14ac:dyDescent="0.25">
      <c r="C532" s="11"/>
      <c r="D532" s="11"/>
    </row>
    <row r="533" spans="3:4" x14ac:dyDescent="0.25">
      <c r="C533" s="11"/>
      <c r="D533" s="11"/>
    </row>
    <row r="534" spans="3:4" x14ac:dyDescent="0.25">
      <c r="C534" s="11"/>
      <c r="D534" s="11"/>
    </row>
    <row r="535" spans="3:4" x14ac:dyDescent="0.25">
      <c r="C535" s="11"/>
      <c r="D535" s="11"/>
    </row>
    <row r="536" spans="3:4" x14ac:dyDescent="0.25">
      <c r="C536" s="11"/>
      <c r="D536" s="11"/>
    </row>
    <row r="537" spans="3:4" x14ac:dyDescent="0.25">
      <c r="C537" s="11"/>
      <c r="D537" s="11"/>
    </row>
    <row r="538" spans="3:4" x14ac:dyDescent="0.25">
      <c r="C538" s="11"/>
      <c r="D538" s="11"/>
    </row>
    <row r="539" spans="3:4" x14ac:dyDescent="0.25">
      <c r="C539" s="11"/>
      <c r="D539" s="11"/>
    </row>
    <row r="540" spans="3:4" x14ac:dyDescent="0.25">
      <c r="C540" s="11"/>
      <c r="D540" s="11"/>
    </row>
    <row r="541" spans="3:4" x14ac:dyDescent="0.25">
      <c r="C541" s="11"/>
      <c r="D541" s="11"/>
    </row>
    <row r="542" spans="3:4" x14ac:dyDescent="0.25">
      <c r="C542" s="11"/>
      <c r="D542" s="11"/>
    </row>
    <row r="543" spans="3:4" x14ac:dyDescent="0.25">
      <c r="C543" s="11"/>
      <c r="D543" s="11"/>
    </row>
    <row r="544" spans="3:4" x14ac:dyDescent="0.25">
      <c r="C544" s="11"/>
      <c r="D544" s="11"/>
    </row>
    <row r="545" spans="3:4" x14ac:dyDescent="0.25">
      <c r="C545" s="11"/>
      <c r="D545" s="11"/>
    </row>
    <row r="546" spans="3:4" x14ac:dyDescent="0.25">
      <c r="C546" s="11"/>
      <c r="D546" s="11"/>
    </row>
    <row r="547" spans="3:4" x14ac:dyDescent="0.25">
      <c r="C547" s="11"/>
      <c r="D547" s="11"/>
    </row>
    <row r="548" spans="3:4" x14ac:dyDescent="0.25">
      <c r="C548" s="11"/>
      <c r="D548" s="11"/>
    </row>
    <row r="549" spans="3:4" x14ac:dyDescent="0.25">
      <c r="C549" s="11"/>
      <c r="D549" s="11"/>
    </row>
    <row r="550" spans="3:4" x14ac:dyDescent="0.25">
      <c r="C550" s="11"/>
      <c r="D550" s="11"/>
    </row>
    <row r="551" spans="3:4" x14ac:dyDescent="0.25">
      <c r="C551" s="11"/>
      <c r="D551" s="11"/>
    </row>
    <row r="552" spans="3:4" x14ac:dyDescent="0.25">
      <c r="C552" s="11"/>
      <c r="D552" s="11"/>
    </row>
    <row r="553" spans="3:4" x14ac:dyDescent="0.25">
      <c r="C553" s="11"/>
      <c r="D553" s="11"/>
    </row>
    <row r="554" spans="3:4" x14ac:dyDescent="0.25">
      <c r="C554" s="11"/>
      <c r="D554" s="11"/>
    </row>
    <row r="555" spans="3:4" x14ac:dyDescent="0.25">
      <c r="C555" s="11"/>
      <c r="D555" s="11"/>
    </row>
    <row r="556" spans="3:4" x14ac:dyDescent="0.25">
      <c r="C556" s="11"/>
      <c r="D556" s="11"/>
    </row>
    <row r="557" spans="3:4" x14ac:dyDescent="0.25">
      <c r="C557" s="11"/>
      <c r="D557" s="11"/>
    </row>
    <row r="558" spans="3:4" x14ac:dyDescent="0.25">
      <c r="C558" s="11"/>
      <c r="D558" s="11"/>
    </row>
    <row r="559" spans="3:4" x14ac:dyDescent="0.25">
      <c r="C559" s="11"/>
      <c r="D559" s="11"/>
    </row>
    <row r="560" spans="3:4" x14ac:dyDescent="0.25">
      <c r="C560" s="11"/>
      <c r="D560" s="11"/>
    </row>
    <row r="561" spans="3:4" x14ac:dyDescent="0.25">
      <c r="C561" s="11"/>
      <c r="D561" s="11"/>
    </row>
    <row r="562" spans="3:4" x14ac:dyDescent="0.25">
      <c r="C562" s="11"/>
      <c r="D562" s="11"/>
    </row>
    <row r="563" spans="3:4" x14ac:dyDescent="0.25">
      <c r="C563" s="11"/>
      <c r="D563" s="11"/>
    </row>
    <row r="564" spans="3:4" x14ac:dyDescent="0.25">
      <c r="C564" s="11"/>
      <c r="D564" s="11"/>
    </row>
    <row r="565" spans="3:4" x14ac:dyDescent="0.25">
      <c r="C565" s="11"/>
      <c r="D565" s="11"/>
    </row>
    <row r="566" spans="3:4" x14ac:dyDescent="0.25">
      <c r="C566" s="11"/>
      <c r="D566" s="11"/>
    </row>
    <row r="567" spans="3:4" x14ac:dyDescent="0.25">
      <c r="C567" s="11"/>
      <c r="D567" s="11"/>
    </row>
    <row r="568" spans="3:4" x14ac:dyDescent="0.25">
      <c r="C568" s="11"/>
      <c r="D568" s="11"/>
    </row>
    <row r="569" spans="3:4" x14ac:dyDescent="0.25">
      <c r="C569" s="11"/>
      <c r="D569" s="11"/>
    </row>
    <row r="570" spans="3:4" x14ac:dyDescent="0.25">
      <c r="C570" s="11"/>
      <c r="D570" s="11"/>
    </row>
    <row r="571" spans="3:4" x14ac:dyDescent="0.25">
      <c r="C571" s="11"/>
      <c r="D571" s="11"/>
    </row>
    <row r="572" spans="3:4" x14ac:dyDescent="0.25">
      <c r="C572" s="11"/>
      <c r="D572" s="11"/>
    </row>
    <row r="573" spans="3:4" x14ac:dyDescent="0.25">
      <c r="C573" s="11"/>
      <c r="D573" s="11"/>
    </row>
    <row r="574" spans="3:4" x14ac:dyDescent="0.25">
      <c r="C574" s="11"/>
      <c r="D574" s="11"/>
    </row>
    <row r="575" spans="3:4" x14ac:dyDescent="0.25">
      <c r="C575" s="11"/>
      <c r="D575" s="11"/>
    </row>
    <row r="576" spans="3:4" x14ac:dyDescent="0.25">
      <c r="C576" s="11"/>
      <c r="D576" s="11"/>
    </row>
    <row r="577" spans="3:4" x14ac:dyDescent="0.25">
      <c r="C577" s="11"/>
      <c r="D577" s="11"/>
    </row>
    <row r="578" spans="3:4" x14ac:dyDescent="0.25">
      <c r="C578" s="11"/>
      <c r="D578" s="11"/>
    </row>
    <row r="579" spans="3:4" x14ac:dyDescent="0.25">
      <c r="C579" s="11"/>
      <c r="D579" s="11"/>
    </row>
    <row r="580" spans="3:4" x14ac:dyDescent="0.25">
      <c r="C580" s="11"/>
      <c r="D580" s="11"/>
    </row>
    <row r="581" spans="3:4" x14ac:dyDescent="0.25">
      <c r="C581" s="11"/>
      <c r="D581" s="11"/>
    </row>
    <row r="582" spans="3:4" x14ac:dyDescent="0.25">
      <c r="C582" s="11"/>
      <c r="D582" s="11"/>
    </row>
    <row r="583" spans="3:4" x14ac:dyDescent="0.25">
      <c r="C583" s="11"/>
      <c r="D583" s="11"/>
    </row>
    <row r="584" spans="3:4" x14ac:dyDescent="0.25">
      <c r="C584" s="11"/>
      <c r="D584" s="11"/>
    </row>
    <row r="585" spans="3:4" x14ac:dyDescent="0.25">
      <c r="C585" s="11"/>
      <c r="D585" s="11"/>
    </row>
    <row r="586" spans="3:4" x14ac:dyDescent="0.25">
      <c r="C586" s="11"/>
      <c r="D586" s="11"/>
    </row>
    <row r="587" spans="3:4" x14ac:dyDescent="0.25">
      <c r="C587" s="11"/>
      <c r="D587" s="11"/>
    </row>
    <row r="588" spans="3:4" x14ac:dyDescent="0.25">
      <c r="C588" s="11"/>
      <c r="D588" s="11"/>
    </row>
    <row r="589" spans="3:4" x14ac:dyDescent="0.25">
      <c r="C589" s="11"/>
      <c r="D589" s="11"/>
    </row>
    <row r="590" spans="3:4" x14ac:dyDescent="0.25">
      <c r="C590" s="11"/>
      <c r="D590" s="11"/>
    </row>
    <row r="591" spans="3:4" x14ac:dyDescent="0.25">
      <c r="C591" s="11"/>
      <c r="D591" s="11"/>
    </row>
    <row r="592" spans="3:4" x14ac:dyDescent="0.25">
      <c r="C592" s="11"/>
      <c r="D592" s="11"/>
    </row>
    <row r="593" spans="3:4" x14ac:dyDescent="0.25">
      <c r="C593" s="11"/>
      <c r="D593" s="11"/>
    </row>
    <row r="594" spans="3:4" x14ac:dyDescent="0.25">
      <c r="C594" s="11"/>
      <c r="D594" s="11"/>
    </row>
    <row r="595" spans="3:4" x14ac:dyDescent="0.25">
      <c r="C595" s="11"/>
      <c r="D595" s="11"/>
    </row>
    <row r="596" spans="3:4" x14ac:dyDescent="0.25">
      <c r="C596" s="11"/>
      <c r="D596" s="11"/>
    </row>
    <row r="597" spans="3:4" x14ac:dyDescent="0.25">
      <c r="C597" s="11"/>
      <c r="D597" s="11"/>
    </row>
    <row r="598" spans="3:4" x14ac:dyDescent="0.25">
      <c r="C598" s="11"/>
      <c r="D598" s="11"/>
    </row>
    <row r="599" spans="3:4" x14ac:dyDescent="0.25">
      <c r="C599" s="11"/>
      <c r="D599" s="11"/>
    </row>
    <row r="600" spans="3:4" x14ac:dyDescent="0.25">
      <c r="C600" s="11"/>
      <c r="D600" s="11"/>
    </row>
    <row r="601" spans="3:4" x14ac:dyDescent="0.25">
      <c r="C601" s="11"/>
      <c r="D601" s="11"/>
    </row>
    <row r="602" spans="3:4" x14ac:dyDescent="0.25">
      <c r="C602" s="11"/>
      <c r="D602" s="11"/>
    </row>
    <row r="603" spans="3:4" x14ac:dyDescent="0.25">
      <c r="C603" s="11"/>
      <c r="D603" s="11"/>
    </row>
    <row r="604" spans="3:4" x14ac:dyDescent="0.25">
      <c r="C604" s="11"/>
      <c r="D604" s="11"/>
    </row>
    <row r="605" spans="3:4" x14ac:dyDescent="0.25">
      <c r="C605" s="11"/>
      <c r="D605" s="11"/>
    </row>
    <row r="606" spans="3:4" x14ac:dyDescent="0.25">
      <c r="C606" s="11"/>
      <c r="D606" s="11"/>
    </row>
    <row r="607" spans="3:4" x14ac:dyDescent="0.25">
      <c r="C607" s="11"/>
      <c r="D607" s="11"/>
    </row>
    <row r="608" spans="3:4" x14ac:dyDescent="0.25">
      <c r="C608" s="11"/>
      <c r="D608" s="11"/>
    </row>
    <row r="609" spans="3:4" x14ac:dyDescent="0.25">
      <c r="C609" s="11"/>
      <c r="D609" s="11"/>
    </row>
    <row r="610" spans="3:4" x14ac:dyDescent="0.25">
      <c r="C610" s="11"/>
      <c r="D610" s="11"/>
    </row>
    <row r="611" spans="3:4" x14ac:dyDescent="0.25">
      <c r="C611" s="11"/>
      <c r="D611" s="11"/>
    </row>
    <row r="612" spans="3:4" x14ac:dyDescent="0.25">
      <c r="C612" s="11"/>
      <c r="D612" s="11"/>
    </row>
    <row r="613" spans="3:4" x14ac:dyDescent="0.25">
      <c r="C613" s="11"/>
      <c r="D613" s="11"/>
    </row>
    <row r="614" spans="3:4" x14ac:dyDescent="0.25">
      <c r="C614" s="11"/>
      <c r="D614" s="11"/>
    </row>
    <row r="615" spans="3:4" x14ac:dyDescent="0.25">
      <c r="C615" s="11"/>
      <c r="D615" s="11"/>
    </row>
    <row r="616" spans="3:4" x14ac:dyDescent="0.25">
      <c r="C616" s="11"/>
      <c r="D616" s="11"/>
    </row>
    <row r="617" spans="3:4" x14ac:dyDescent="0.25">
      <c r="C617" s="11"/>
      <c r="D617" s="11"/>
    </row>
    <row r="618" spans="3:4" x14ac:dyDescent="0.25">
      <c r="C618" s="11"/>
      <c r="D618" s="11"/>
    </row>
    <row r="619" spans="3:4" x14ac:dyDescent="0.25">
      <c r="C619" s="11"/>
      <c r="D619" s="11"/>
    </row>
    <row r="620" spans="3:4" x14ac:dyDescent="0.25">
      <c r="C620" s="11"/>
      <c r="D620" s="11"/>
    </row>
    <row r="621" spans="3:4" x14ac:dyDescent="0.25">
      <c r="C621" s="11"/>
      <c r="D621" s="11"/>
    </row>
    <row r="622" spans="3:4" x14ac:dyDescent="0.25">
      <c r="C622" s="11"/>
      <c r="D622" s="11"/>
    </row>
    <row r="623" spans="3:4" x14ac:dyDescent="0.25">
      <c r="C623" s="11"/>
      <c r="D623" s="11"/>
    </row>
    <row r="624" spans="3:4" x14ac:dyDescent="0.25">
      <c r="C624" s="11"/>
      <c r="D624" s="11"/>
    </row>
    <row r="625" spans="3:4" x14ac:dyDescent="0.25">
      <c r="C625" s="11"/>
      <c r="D625" s="11"/>
    </row>
    <row r="626" spans="3:4" x14ac:dyDescent="0.25">
      <c r="C626" s="11"/>
      <c r="D626" s="11"/>
    </row>
    <row r="627" spans="3:4" x14ac:dyDescent="0.25">
      <c r="C627" s="11"/>
      <c r="D627" s="11"/>
    </row>
    <row r="628" spans="3:4" x14ac:dyDescent="0.25">
      <c r="C628" s="11"/>
      <c r="D628" s="11"/>
    </row>
    <row r="629" spans="3:4" x14ac:dyDescent="0.25">
      <c r="C629" s="11"/>
      <c r="D629" s="11"/>
    </row>
    <row r="630" spans="3:4" x14ac:dyDescent="0.25">
      <c r="C630" s="11"/>
      <c r="D630" s="11"/>
    </row>
    <row r="631" spans="3:4" x14ac:dyDescent="0.25">
      <c r="C631" s="11"/>
      <c r="D631" s="11"/>
    </row>
    <row r="632" spans="3:4" x14ac:dyDescent="0.25">
      <c r="C632" s="11"/>
      <c r="D632" s="11"/>
    </row>
    <row r="633" spans="3:4" x14ac:dyDescent="0.25">
      <c r="C633" s="11"/>
      <c r="D633" s="11"/>
    </row>
    <row r="634" spans="3:4" x14ac:dyDescent="0.25">
      <c r="C634" s="11"/>
      <c r="D634" s="11"/>
    </row>
    <row r="635" spans="3:4" x14ac:dyDescent="0.25">
      <c r="C635" s="11"/>
      <c r="D635" s="11"/>
    </row>
    <row r="636" spans="3:4" x14ac:dyDescent="0.25">
      <c r="C636" s="11"/>
      <c r="D636" s="11"/>
    </row>
    <row r="637" spans="3:4" x14ac:dyDescent="0.25">
      <c r="C637" s="11"/>
      <c r="D637" s="11"/>
    </row>
    <row r="638" spans="3:4" x14ac:dyDescent="0.25">
      <c r="C638" s="11"/>
      <c r="D638" s="11"/>
    </row>
    <row r="639" spans="3:4" x14ac:dyDescent="0.25">
      <c r="C639" s="11"/>
      <c r="D639" s="11"/>
    </row>
    <row r="640" spans="3:4" x14ac:dyDescent="0.25">
      <c r="C640" s="11"/>
      <c r="D640" s="11"/>
    </row>
    <row r="641" spans="3:4" x14ac:dyDescent="0.25">
      <c r="C641" s="11"/>
      <c r="D641" s="11"/>
    </row>
    <row r="642" spans="3:4" x14ac:dyDescent="0.25">
      <c r="C642" s="11"/>
      <c r="D642" s="11"/>
    </row>
    <row r="643" spans="3:4" x14ac:dyDescent="0.25">
      <c r="C643" s="11"/>
      <c r="D643" s="11"/>
    </row>
    <row r="644" spans="3:4" x14ac:dyDescent="0.25">
      <c r="C644" s="11"/>
      <c r="D644" s="11"/>
    </row>
    <row r="645" spans="3:4" x14ac:dyDescent="0.25">
      <c r="C645" s="11"/>
      <c r="D645" s="11"/>
    </row>
    <row r="646" spans="3:4" x14ac:dyDescent="0.25">
      <c r="C646" s="11"/>
      <c r="D646" s="11"/>
    </row>
    <row r="647" spans="3:4" x14ac:dyDescent="0.25">
      <c r="C647" s="11"/>
      <c r="D647" s="11"/>
    </row>
    <row r="648" spans="3:4" x14ac:dyDescent="0.25">
      <c r="C648" s="11"/>
      <c r="D648" s="11"/>
    </row>
    <row r="649" spans="3:4" x14ac:dyDescent="0.25">
      <c r="C649" s="11"/>
      <c r="D649" s="11"/>
    </row>
    <row r="650" spans="3:4" x14ac:dyDescent="0.25">
      <c r="C650" s="11"/>
      <c r="D650" s="11"/>
    </row>
    <row r="651" spans="3:4" x14ac:dyDescent="0.25">
      <c r="C651" s="11"/>
      <c r="D651" s="11"/>
    </row>
    <row r="652" spans="3:4" x14ac:dyDescent="0.25">
      <c r="C652" s="11"/>
      <c r="D652" s="11"/>
    </row>
    <row r="653" spans="3:4" x14ac:dyDescent="0.25">
      <c r="C653" s="11"/>
      <c r="D653" s="11"/>
    </row>
    <row r="654" spans="3:4" x14ac:dyDescent="0.25">
      <c r="C654" s="11"/>
      <c r="D654" s="11"/>
    </row>
    <row r="655" spans="3:4" x14ac:dyDescent="0.25">
      <c r="C655" s="11"/>
      <c r="D655" s="11"/>
    </row>
    <row r="656" spans="3:4" x14ac:dyDescent="0.25">
      <c r="C656" s="11"/>
      <c r="D656" s="11"/>
    </row>
    <row r="657" spans="3:4" x14ac:dyDescent="0.25">
      <c r="C657" s="11"/>
      <c r="D657" s="11"/>
    </row>
    <row r="658" spans="3:4" x14ac:dyDescent="0.25">
      <c r="C658" s="11"/>
      <c r="D658" s="11"/>
    </row>
    <row r="659" spans="3:4" x14ac:dyDescent="0.25">
      <c r="C659" s="11"/>
      <c r="D659" s="11"/>
    </row>
    <row r="660" spans="3:4" x14ac:dyDescent="0.25">
      <c r="C660" s="11"/>
      <c r="D660" s="11"/>
    </row>
    <row r="661" spans="3:4" x14ac:dyDescent="0.25">
      <c r="C661" s="11"/>
      <c r="D661" s="11"/>
    </row>
    <row r="662" spans="3:4" x14ac:dyDescent="0.25">
      <c r="C662" s="11"/>
      <c r="D662" s="11"/>
    </row>
    <row r="663" spans="3:4" x14ac:dyDescent="0.25">
      <c r="C663" s="11"/>
      <c r="D663" s="11"/>
    </row>
    <row r="664" spans="3:4" x14ac:dyDescent="0.25">
      <c r="C664" s="11"/>
      <c r="D664" s="11"/>
    </row>
    <row r="665" spans="3:4" x14ac:dyDescent="0.25">
      <c r="C665" s="11"/>
      <c r="D665" s="11"/>
    </row>
    <row r="666" spans="3:4" x14ac:dyDescent="0.25">
      <c r="C666" s="11"/>
      <c r="D666" s="11"/>
    </row>
    <row r="667" spans="3:4" x14ac:dyDescent="0.25">
      <c r="C667" s="11"/>
      <c r="D667" s="11"/>
    </row>
    <row r="668" spans="3:4" x14ac:dyDescent="0.25">
      <c r="C668" s="11"/>
      <c r="D668" s="11"/>
    </row>
    <row r="669" spans="3:4" x14ac:dyDescent="0.25">
      <c r="C669" s="11"/>
      <c r="D669" s="11"/>
    </row>
    <row r="670" spans="3:4" x14ac:dyDescent="0.25">
      <c r="C670" s="11"/>
      <c r="D670" s="11"/>
    </row>
    <row r="671" spans="3:4" x14ac:dyDescent="0.25">
      <c r="C671" s="11"/>
      <c r="D671" s="11"/>
    </row>
    <row r="672" spans="3:4" x14ac:dyDescent="0.25">
      <c r="C672" s="11"/>
      <c r="D672" s="11"/>
    </row>
    <row r="673" spans="3:4" x14ac:dyDescent="0.25">
      <c r="C673" s="11"/>
      <c r="D673" s="11"/>
    </row>
    <row r="674" spans="3:4" x14ac:dyDescent="0.25">
      <c r="C674" s="11"/>
      <c r="D674" s="11"/>
    </row>
    <row r="675" spans="3:4" x14ac:dyDescent="0.25">
      <c r="C675" s="11"/>
      <c r="D675" s="11"/>
    </row>
    <row r="676" spans="3:4" x14ac:dyDescent="0.25">
      <c r="C676" s="11"/>
      <c r="D676" s="11"/>
    </row>
    <row r="677" spans="3:4" x14ac:dyDescent="0.25">
      <c r="C677" s="11"/>
      <c r="D677" s="11"/>
    </row>
    <row r="678" spans="3:4" x14ac:dyDescent="0.25">
      <c r="C678" s="11"/>
      <c r="D678" s="11"/>
    </row>
    <row r="679" spans="3:4" x14ac:dyDescent="0.25">
      <c r="C679" s="11"/>
      <c r="D679" s="11"/>
    </row>
    <row r="680" spans="3:4" x14ac:dyDescent="0.25">
      <c r="C680" s="11"/>
      <c r="D680" s="11"/>
    </row>
    <row r="681" spans="3:4" x14ac:dyDescent="0.25">
      <c r="C681" s="11"/>
      <c r="D681" s="11"/>
    </row>
    <row r="682" spans="3:4" x14ac:dyDescent="0.25">
      <c r="C682" s="11"/>
      <c r="D682" s="11"/>
    </row>
    <row r="683" spans="3:4" x14ac:dyDescent="0.25">
      <c r="C683" s="11"/>
      <c r="D683" s="11"/>
    </row>
    <row r="684" spans="3:4" x14ac:dyDescent="0.25">
      <c r="C684" s="11"/>
      <c r="D684" s="11"/>
    </row>
    <row r="685" spans="3:4" x14ac:dyDescent="0.25">
      <c r="C685" s="11"/>
      <c r="D685" s="11"/>
    </row>
    <row r="686" spans="3:4" x14ac:dyDescent="0.25">
      <c r="C686" s="11"/>
      <c r="D686" s="11"/>
    </row>
    <row r="687" spans="3:4" x14ac:dyDescent="0.25">
      <c r="C687" s="11"/>
      <c r="D687" s="11"/>
    </row>
    <row r="688" spans="3:4" x14ac:dyDescent="0.25">
      <c r="C688" s="11"/>
      <c r="D688" s="11"/>
    </row>
    <row r="689" spans="3:4" x14ac:dyDescent="0.25">
      <c r="C689" s="11"/>
      <c r="D689" s="11"/>
    </row>
    <row r="690" spans="3:4" x14ac:dyDescent="0.25">
      <c r="C690" s="11"/>
      <c r="D690" s="11"/>
    </row>
    <row r="691" spans="3:4" x14ac:dyDescent="0.25">
      <c r="C691" s="11"/>
      <c r="D691" s="11"/>
    </row>
    <row r="692" spans="3:4" x14ac:dyDescent="0.25">
      <c r="C692" s="11"/>
      <c r="D692" s="11"/>
    </row>
    <row r="693" spans="3:4" x14ac:dyDescent="0.25">
      <c r="C693" s="11"/>
      <c r="D693" s="11"/>
    </row>
    <row r="694" spans="3:4" x14ac:dyDescent="0.25">
      <c r="C694" s="11"/>
      <c r="D694" s="11"/>
    </row>
    <row r="695" spans="3:4" x14ac:dyDescent="0.25">
      <c r="C695" s="11"/>
      <c r="D695" s="11"/>
    </row>
    <row r="696" spans="3:4" x14ac:dyDescent="0.25">
      <c r="C696" s="11"/>
      <c r="D696" s="11"/>
    </row>
    <row r="697" spans="3:4" x14ac:dyDescent="0.25">
      <c r="C697" s="11"/>
      <c r="D697" s="11"/>
    </row>
    <row r="698" spans="3:4" x14ac:dyDescent="0.25">
      <c r="C698" s="11"/>
      <c r="D698" s="11"/>
    </row>
    <row r="699" spans="3:4" x14ac:dyDescent="0.25">
      <c r="C699" s="11"/>
      <c r="D699" s="11"/>
    </row>
    <row r="700" spans="3:4" x14ac:dyDescent="0.25">
      <c r="C700" s="11"/>
      <c r="D700" s="11"/>
    </row>
    <row r="701" spans="3:4" x14ac:dyDescent="0.25">
      <c r="C701" s="11"/>
      <c r="D701" s="11"/>
    </row>
    <row r="702" spans="3:4" x14ac:dyDescent="0.25">
      <c r="C702" s="11"/>
      <c r="D702" s="11"/>
    </row>
    <row r="703" spans="3:4" x14ac:dyDescent="0.25">
      <c r="C703" s="11"/>
      <c r="D703" s="11"/>
    </row>
    <row r="704" spans="3:4" x14ac:dyDescent="0.25">
      <c r="C704" s="11"/>
      <c r="D704" s="11"/>
    </row>
    <row r="705" spans="3:4" x14ac:dyDescent="0.25">
      <c r="C705" s="11"/>
      <c r="D705" s="11"/>
    </row>
    <row r="706" spans="3:4" x14ac:dyDescent="0.25">
      <c r="C706" s="11"/>
      <c r="D706" s="11"/>
    </row>
    <row r="707" spans="3:4" x14ac:dyDescent="0.25">
      <c r="C707" s="11"/>
      <c r="D707" s="11"/>
    </row>
    <row r="708" spans="3:4" x14ac:dyDescent="0.25">
      <c r="C708" s="11"/>
      <c r="D708" s="11"/>
    </row>
    <row r="709" spans="3:4" x14ac:dyDescent="0.25">
      <c r="C709" s="11"/>
      <c r="D709" s="11"/>
    </row>
    <row r="710" spans="3:4" x14ac:dyDescent="0.25">
      <c r="C710" s="11"/>
      <c r="D710" s="11"/>
    </row>
    <row r="711" spans="3:4" x14ac:dyDescent="0.25">
      <c r="C711" s="11"/>
      <c r="D711" s="11"/>
    </row>
    <row r="712" spans="3:4" x14ac:dyDescent="0.25">
      <c r="C712" s="11"/>
      <c r="D712" s="11"/>
    </row>
    <row r="713" spans="3:4" x14ac:dyDescent="0.25">
      <c r="C713" s="11"/>
      <c r="D713" s="11"/>
    </row>
    <row r="714" spans="3:4" x14ac:dyDescent="0.25">
      <c r="C714" s="11"/>
      <c r="D714" s="11"/>
    </row>
    <row r="715" spans="3:4" x14ac:dyDescent="0.25">
      <c r="C715" s="11"/>
      <c r="D715" s="11"/>
    </row>
    <row r="716" spans="3:4" x14ac:dyDescent="0.25">
      <c r="C716" s="11"/>
      <c r="D716" s="11"/>
    </row>
    <row r="717" spans="3:4" x14ac:dyDescent="0.25">
      <c r="C717" s="11"/>
      <c r="D717" s="11"/>
    </row>
    <row r="718" spans="3:4" x14ac:dyDescent="0.25">
      <c r="C718" s="11"/>
      <c r="D718" s="11"/>
    </row>
    <row r="719" spans="3:4" x14ac:dyDescent="0.25">
      <c r="C719" s="11"/>
      <c r="D719" s="11"/>
    </row>
    <row r="720" spans="3:4" x14ac:dyDescent="0.25">
      <c r="C720" s="11"/>
      <c r="D720" s="11"/>
    </row>
    <row r="721" spans="3:4" x14ac:dyDescent="0.25">
      <c r="C721" s="11"/>
      <c r="D721" s="11"/>
    </row>
    <row r="722" spans="3:4" x14ac:dyDescent="0.25">
      <c r="C722" s="11"/>
      <c r="D722" s="11"/>
    </row>
    <row r="723" spans="3:4" x14ac:dyDescent="0.25">
      <c r="C723" s="11"/>
      <c r="D723" s="11"/>
    </row>
    <row r="724" spans="3:4" x14ac:dyDescent="0.25">
      <c r="C724" s="11"/>
      <c r="D724" s="11"/>
    </row>
    <row r="725" spans="3:4" x14ac:dyDescent="0.25">
      <c r="C725" s="11"/>
      <c r="D725" s="11"/>
    </row>
    <row r="726" spans="3:4" x14ac:dyDescent="0.25">
      <c r="C726" s="11"/>
      <c r="D726" s="11"/>
    </row>
    <row r="727" spans="3:4" x14ac:dyDescent="0.25">
      <c r="C727" s="11"/>
      <c r="D727" s="11"/>
    </row>
    <row r="728" spans="3:4" x14ac:dyDescent="0.25">
      <c r="C728" s="11"/>
      <c r="D728" s="11"/>
    </row>
    <row r="729" spans="3:4" x14ac:dyDescent="0.25">
      <c r="C729" s="11"/>
      <c r="D729" s="11"/>
    </row>
    <row r="730" spans="3:4" x14ac:dyDescent="0.25">
      <c r="C730" s="11"/>
      <c r="D730" s="11"/>
    </row>
    <row r="731" spans="3:4" x14ac:dyDescent="0.25">
      <c r="C731" s="11"/>
      <c r="D731" s="11"/>
    </row>
    <row r="732" spans="3:4" x14ac:dyDescent="0.25">
      <c r="C732" s="11"/>
      <c r="D732" s="11"/>
    </row>
    <row r="733" spans="3:4" x14ac:dyDescent="0.25">
      <c r="C733" s="11"/>
      <c r="D733" s="11"/>
    </row>
    <row r="734" spans="3:4" x14ac:dyDescent="0.25">
      <c r="C734" s="11"/>
      <c r="D734" s="11"/>
    </row>
    <row r="735" spans="3:4" x14ac:dyDescent="0.25">
      <c r="C735" s="11"/>
      <c r="D735" s="11"/>
    </row>
    <row r="736" spans="3:4" x14ac:dyDescent="0.25">
      <c r="C736" s="11"/>
      <c r="D736" s="11"/>
    </row>
    <row r="737" spans="3:4" x14ac:dyDescent="0.25">
      <c r="C737" s="11"/>
      <c r="D737" s="11"/>
    </row>
    <row r="738" spans="3:4" x14ac:dyDescent="0.25">
      <c r="C738" s="11"/>
      <c r="D738" s="11"/>
    </row>
    <row r="739" spans="3:4" x14ac:dyDescent="0.25">
      <c r="C739" s="11"/>
      <c r="D739" s="11"/>
    </row>
    <row r="740" spans="3:4" x14ac:dyDescent="0.25">
      <c r="C740" s="11"/>
      <c r="D740" s="11"/>
    </row>
    <row r="741" spans="3:4" x14ac:dyDescent="0.25">
      <c r="C741" s="11"/>
      <c r="D741" s="11"/>
    </row>
    <row r="742" spans="3:4" x14ac:dyDescent="0.25">
      <c r="C742" s="11"/>
      <c r="D742" s="11"/>
    </row>
    <row r="743" spans="3:4" x14ac:dyDescent="0.25">
      <c r="C743" s="11"/>
      <c r="D743" s="11"/>
    </row>
    <row r="744" spans="3:4" x14ac:dyDescent="0.25">
      <c r="C744" s="11"/>
      <c r="D744" s="11"/>
    </row>
    <row r="745" spans="3:4" x14ac:dyDescent="0.25">
      <c r="C745" s="11"/>
      <c r="D745" s="11"/>
    </row>
    <row r="746" spans="3:4" x14ac:dyDescent="0.25">
      <c r="C746" s="11"/>
      <c r="D746" s="11"/>
    </row>
    <row r="747" spans="3:4" x14ac:dyDescent="0.25">
      <c r="C747" s="11"/>
      <c r="D747" s="11"/>
    </row>
    <row r="748" spans="3:4" x14ac:dyDescent="0.25">
      <c r="C748" s="11"/>
      <c r="D748" s="11"/>
    </row>
    <row r="749" spans="3:4" x14ac:dyDescent="0.25">
      <c r="C749" s="11"/>
      <c r="D749" s="11"/>
    </row>
    <row r="750" spans="3:4" x14ac:dyDescent="0.25">
      <c r="C750" s="11"/>
      <c r="D750" s="11"/>
    </row>
    <row r="751" spans="3:4" x14ac:dyDescent="0.25">
      <c r="C751" s="11"/>
      <c r="D751" s="11"/>
    </row>
    <row r="752" spans="3:4" x14ac:dyDescent="0.25">
      <c r="C752" s="11"/>
      <c r="D752" s="11"/>
    </row>
    <row r="753" spans="3:4" x14ac:dyDescent="0.25">
      <c r="C753" s="11"/>
      <c r="D753" s="11"/>
    </row>
    <row r="754" spans="3:4" x14ac:dyDescent="0.25">
      <c r="C754" s="11"/>
      <c r="D754" s="11"/>
    </row>
    <row r="755" spans="3:4" x14ac:dyDescent="0.25">
      <c r="C755" s="11"/>
      <c r="D755" s="11"/>
    </row>
    <row r="756" spans="3:4" x14ac:dyDescent="0.25">
      <c r="C756" s="11"/>
      <c r="D756" s="11"/>
    </row>
    <row r="757" spans="3:4" x14ac:dyDescent="0.25">
      <c r="C757" s="11"/>
      <c r="D757" s="11"/>
    </row>
    <row r="758" spans="3:4" x14ac:dyDescent="0.25">
      <c r="C758" s="11"/>
      <c r="D758" s="11"/>
    </row>
    <row r="759" spans="3:4" x14ac:dyDescent="0.25">
      <c r="C759" s="11"/>
      <c r="D759" s="11"/>
    </row>
    <row r="760" spans="3:4" x14ac:dyDescent="0.25">
      <c r="C760" s="11"/>
      <c r="D760" s="11"/>
    </row>
    <row r="761" spans="3:4" x14ac:dyDescent="0.25">
      <c r="C761" s="11"/>
      <c r="D761" s="11"/>
    </row>
    <row r="762" spans="3:4" x14ac:dyDescent="0.25">
      <c r="C762" s="11"/>
      <c r="D762" s="11"/>
    </row>
    <row r="763" spans="3:4" x14ac:dyDescent="0.25">
      <c r="C763" s="11"/>
      <c r="D763" s="11"/>
    </row>
    <row r="764" spans="3:4" x14ac:dyDescent="0.25">
      <c r="C764" s="11"/>
      <c r="D764" s="11"/>
    </row>
    <row r="765" spans="3:4" x14ac:dyDescent="0.25">
      <c r="C765" s="11"/>
      <c r="D765" s="11"/>
    </row>
    <row r="766" spans="3:4" x14ac:dyDescent="0.25">
      <c r="C766" s="11"/>
      <c r="D766" s="11"/>
    </row>
    <row r="767" spans="3:4" x14ac:dyDescent="0.25">
      <c r="C767" s="11"/>
      <c r="D767" s="11"/>
    </row>
    <row r="768" spans="3:4" x14ac:dyDescent="0.25">
      <c r="C768" s="11"/>
      <c r="D768" s="11"/>
    </row>
    <row r="769" spans="3:4" x14ac:dyDescent="0.25">
      <c r="C769" s="11"/>
      <c r="D769" s="11"/>
    </row>
    <row r="770" spans="3:4" x14ac:dyDescent="0.25">
      <c r="C770" s="11"/>
      <c r="D770" s="11"/>
    </row>
    <row r="771" spans="3:4" x14ac:dyDescent="0.25">
      <c r="C771" s="11"/>
      <c r="D771" s="11"/>
    </row>
    <row r="772" spans="3:4" x14ac:dyDescent="0.25">
      <c r="C772" s="11"/>
      <c r="D772" s="11"/>
    </row>
    <row r="773" spans="3:4" x14ac:dyDescent="0.25">
      <c r="C773" s="11"/>
      <c r="D773" s="11"/>
    </row>
    <row r="774" spans="3:4" x14ac:dyDescent="0.25">
      <c r="C774" s="11"/>
      <c r="D774" s="11"/>
    </row>
    <row r="775" spans="3:4" x14ac:dyDescent="0.25">
      <c r="C775" s="11"/>
      <c r="D775" s="11"/>
    </row>
    <row r="776" spans="3:4" x14ac:dyDescent="0.25">
      <c r="C776" s="11"/>
      <c r="D776" s="11"/>
    </row>
    <row r="777" spans="3:4" x14ac:dyDescent="0.25">
      <c r="C777" s="11"/>
      <c r="D777" s="11"/>
    </row>
    <row r="778" spans="3:4" x14ac:dyDescent="0.25">
      <c r="C778" s="11"/>
      <c r="D778" s="11"/>
    </row>
    <row r="779" spans="3:4" x14ac:dyDescent="0.25">
      <c r="C779" s="11"/>
      <c r="D779" s="11"/>
    </row>
    <row r="780" spans="3:4" x14ac:dyDescent="0.25">
      <c r="C780" s="11"/>
      <c r="D780" s="11"/>
    </row>
    <row r="781" spans="3:4" x14ac:dyDescent="0.25">
      <c r="C781" s="11"/>
      <c r="D781" s="11"/>
    </row>
    <row r="782" spans="3:4" x14ac:dyDescent="0.25">
      <c r="C782" s="11"/>
      <c r="D782" s="11"/>
    </row>
    <row r="783" spans="3:4" x14ac:dyDescent="0.25">
      <c r="C783" s="11"/>
      <c r="D783" s="11"/>
    </row>
    <row r="784" spans="3:4" x14ac:dyDescent="0.25">
      <c r="C784" s="11"/>
      <c r="D784" s="11"/>
    </row>
    <row r="785" spans="3:4" x14ac:dyDescent="0.25">
      <c r="C785" s="11"/>
      <c r="D785" s="11"/>
    </row>
    <row r="786" spans="3:4" x14ac:dyDescent="0.25">
      <c r="C786" s="11"/>
      <c r="D786" s="11"/>
    </row>
    <row r="787" spans="3:4" x14ac:dyDescent="0.25">
      <c r="C787" s="11"/>
      <c r="D787" s="11"/>
    </row>
    <row r="788" spans="3:4" x14ac:dyDescent="0.25">
      <c r="C788" s="11"/>
      <c r="D788" s="11"/>
    </row>
    <row r="789" spans="3:4" x14ac:dyDescent="0.25">
      <c r="C789" s="11"/>
      <c r="D789" s="11"/>
    </row>
    <row r="790" spans="3:4" x14ac:dyDescent="0.25">
      <c r="C790" s="11"/>
      <c r="D790" s="11"/>
    </row>
    <row r="791" spans="3:4" x14ac:dyDescent="0.25">
      <c r="C791" s="11"/>
      <c r="D791" s="11"/>
    </row>
    <row r="792" spans="3:4" x14ac:dyDescent="0.25">
      <c r="C792" s="11"/>
      <c r="D792" s="11"/>
    </row>
    <row r="793" spans="3:4" x14ac:dyDescent="0.25">
      <c r="C793" s="11"/>
      <c r="D793" s="11"/>
    </row>
    <row r="794" spans="3:4" x14ac:dyDescent="0.25">
      <c r="C794" s="11"/>
      <c r="D794" s="11"/>
    </row>
    <row r="795" spans="3:4" x14ac:dyDescent="0.25">
      <c r="C795" s="11"/>
      <c r="D795" s="11"/>
    </row>
    <row r="796" spans="3:4" x14ac:dyDescent="0.25">
      <c r="C796" s="11"/>
      <c r="D796" s="11"/>
    </row>
    <row r="797" spans="3:4" x14ac:dyDescent="0.25">
      <c r="C797" s="11"/>
      <c r="D797" s="11"/>
    </row>
    <row r="798" spans="3:4" x14ac:dyDescent="0.25">
      <c r="C798" s="11"/>
      <c r="D798" s="11"/>
    </row>
    <row r="799" spans="3:4" x14ac:dyDescent="0.25">
      <c r="C799" s="11"/>
      <c r="D799" s="11"/>
    </row>
    <row r="800" spans="3:4" x14ac:dyDescent="0.25">
      <c r="C800" s="11"/>
      <c r="D800" s="11"/>
    </row>
    <row r="801" spans="3:4" x14ac:dyDescent="0.25">
      <c r="C801" s="11"/>
      <c r="D801" s="11"/>
    </row>
    <row r="802" spans="3:4" x14ac:dyDescent="0.25">
      <c r="C802" s="11"/>
      <c r="D802" s="11"/>
    </row>
    <row r="803" spans="3:4" x14ac:dyDescent="0.25">
      <c r="C803" s="11"/>
      <c r="D803" s="11"/>
    </row>
    <row r="804" spans="3:4" x14ac:dyDescent="0.25">
      <c r="C804" s="11"/>
      <c r="D804" s="11"/>
    </row>
    <row r="805" spans="3:4" x14ac:dyDescent="0.25">
      <c r="C805" s="11"/>
      <c r="D805" s="11"/>
    </row>
    <row r="806" spans="3:4" x14ac:dyDescent="0.25">
      <c r="C806" s="11"/>
      <c r="D806" s="11"/>
    </row>
    <row r="807" spans="3:4" x14ac:dyDescent="0.25">
      <c r="C807" s="11"/>
      <c r="D807" s="11"/>
    </row>
    <row r="808" spans="3:4" x14ac:dyDescent="0.25">
      <c r="C808" s="11"/>
      <c r="D808" s="11"/>
    </row>
    <row r="809" spans="3:4" x14ac:dyDescent="0.25">
      <c r="C809" s="11"/>
      <c r="D809" s="11"/>
    </row>
    <row r="810" spans="3:4" x14ac:dyDescent="0.25">
      <c r="C810" s="11"/>
      <c r="D810" s="11"/>
    </row>
    <row r="811" spans="3:4" x14ac:dyDescent="0.25">
      <c r="C811" s="11"/>
      <c r="D811" s="11"/>
    </row>
    <row r="812" spans="3:4" x14ac:dyDescent="0.25">
      <c r="C812" s="11"/>
      <c r="D812" s="11"/>
    </row>
    <row r="813" spans="3:4" x14ac:dyDescent="0.25">
      <c r="C813" s="11"/>
      <c r="D813" s="11"/>
    </row>
    <row r="814" spans="3:4" x14ac:dyDescent="0.25">
      <c r="C814" s="11"/>
      <c r="D814" s="11"/>
    </row>
    <row r="815" spans="3:4" x14ac:dyDescent="0.25">
      <c r="C815" s="11"/>
      <c r="D815" s="11"/>
    </row>
    <row r="816" spans="3:4" x14ac:dyDescent="0.25">
      <c r="C816" s="11"/>
      <c r="D816" s="11"/>
    </row>
    <row r="817" spans="3:4" x14ac:dyDescent="0.25">
      <c r="C817" s="11"/>
      <c r="D817" s="11"/>
    </row>
    <row r="818" spans="3:4" x14ac:dyDescent="0.25">
      <c r="C818" s="11"/>
      <c r="D818" s="11"/>
    </row>
    <row r="819" spans="3:4" x14ac:dyDescent="0.25">
      <c r="C819" s="11"/>
      <c r="D819" s="11"/>
    </row>
    <row r="820" spans="3:4" x14ac:dyDescent="0.25">
      <c r="C820" s="11"/>
      <c r="D820" s="11"/>
    </row>
    <row r="821" spans="3:4" x14ac:dyDescent="0.25">
      <c r="C821" s="11"/>
      <c r="D821" s="11"/>
    </row>
    <row r="822" spans="3:4" x14ac:dyDescent="0.25">
      <c r="C822" s="11"/>
      <c r="D822" s="11"/>
    </row>
    <row r="823" spans="3:4" x14ac:dyDescent="0.25">
      <c r="C823" s="11"/>
      <c r="D823" s="11"/>
    </row>
    <row r="824" spans="3:4" x14ac:dyDescent="0.25">
      <c r="C824" s="11"/>
      <c r="D824" s="11"/>
    </row>
    <row r="825" spans="3:4" x14ac:dyDescent="0.25">
      <c r="C825" s="11"/>
      <c r="D825" s="11"/>
    </row>
    <row r="826" spans="3:4" x14ac:dyDescent="0.25">
      <c r="C826" s="11"/>
      <c r="D826" s="11"/>
    </row>
    <row r="827" spans="3:4" x14ac:dyDescent="0.25">
      <c r="C827" s="11"/>
      <c r="D827" s="11"/>
    </row>
    <row r="828" spans="3:4" x14ac:dyDescent="0.25">
      <c r="C828" s="11"/>
      <c r="D828" s="11"/>
    </row>
    <row r="829" spans="3:4" x14ac:dyDescent="0.25">
      <c r="C829" s="11"/>
      <c r="D829" s="11"/>
    </row>
    <row r="830" spans="3:4" x14ac:dyDescent="0.25">
      <c r="C830" s="11"/>
      <c r="D830" s="11"/>
    </row>
    <row r="831" spans="3:4" x14ac:dyDescent="0.25">
      <c r="C831" s="11"/>
      <c r="D831" s="11"/>
    </row>
    <row r="832" spans="3:4" x14ac:dyDescent="0.25">
      <c r="C832" s="11"/>
      <c r="D832" s="11"/>
    </row>
    <row r="833" spans="3:4" x14ac:dyDescent="0.25">
      <c r="C833" s="11"/>
      <c r="D833" s="11"/>
    </row>
    <row r="834" spans="3:4" x14ac:dyDescent="0.25">
      <c r="C834" s="11"/>
      <c r="D834" s="11"/>
    </row>
    <row r="835" spans="3:4" x14ac:dyDescent="0.25">
      <c r="C835" s="11"/>
      <c r="D835" s="11"/>
    </row>
    <row r="836" spans="3:4" x14ac:dyDescent="0.25">
      <c r="C836" s="11"/>
      <c r="D836" s="11"/>
    </row>
    <row r="837" spans="3:4" x14ac:dyDescent="0.25">
      <c r="C837" s="11"/>
      <c r="D837" s="11"/>
    </row>
    <row r="838" spans="3:4" x14ac:dyDescent="0.25">
      <c r="C838" s="11"/>
      <c r="D838" s="11"/>
    </row>
    <row r="839" spans="3:4" x14ac:dyDescent="0.25">
      <c r="C839" s="11"/>
      <c r="D839" s="11"/>
    </row>
    <row r="840" spans="3:4" x14ac:dyDescent="0.25">
      <c r="C840" s="11"/>
      <c r="D840" s="11"/>
    </row>
    <row r="841" spans="3:4" x14ac:dyDescent="0.25">
      <c r="C841" s="11"/>
      <c r="D841" s="11"/>
    </row>
    <row r="842" spans="3:4" x14ac:dyDescent="0.25">
      <c r="C842" s="11"/>
      <c r="D842" s="11"/>
    </row>
    <row r="843" spans="3:4" x14ac:dyDescent="0.25">
      <c r="C843" s="11"/>
      <c r="D843" s="11"/>
    </row>
    <row r="844" spans="3:4" x14ac:dyDescent="0.25">
      <c r="C844" s="11"/>
      <c r="D844" s="11"/>
    </row>
    <row r="845" spans="3:4" x14ac:dyDescent="0.25">
      <c r="C845" s="11"/>
      <c r="D845" s="11"/>
    </row>
    <row r="846" spans="3:4" x14ac:dyDescent="0.25">
      <c r="C846" s="11"/>
      <c r="D846" s="11"/>
    </row>
    <row r="847" spans="3:4" x14ac:dyDescent="0.25">
      <c r="C847" s="11"/>
      <c r="D847" s="11"/>
    </row>
    <row r="848" spans="3:4" x14ac:dyDescent="0.25">
      <c r="C848" s="11"/>
      <c r="D848" s="11"/>
    </row>
    <row r="849" spans="3:4" x14ac:dyDescent="0.25">
      <c r="C849" s="11"/>
      <c r="D849" s="11"/>
    </row>
    <row r="850" spans="3:4" x14ac:dyDescent="0.25">
      <c r="C850" s="11"/>
      <c r="D850" s="11"/>
    </row>
    <row r="851" spans="3:4" x14ac:dyDescent="0.25">
      <c r="C851" s="11"/>
      <c r="D851" s="11"/>
    </row>
    <row r="852" spans="3:4" x14ac:dyDescent="0.25">
      <c r="C852" s="11"/>
      <c r="D852" s="11"/>
    </row>
    <row r="853" spans="3:4" x14ac:dyDescent="0.25">
      <c r="C853" s="11"/>
      <c r="D853" s="11"/>
    </row>
    <row r="854" spans="3:4" x14ac:dyDescent="0.25">
      <c r="C854" s="11"/>
      <c r="D854" s="11"/>
    </row>
    <row r="855" spans="3:4" x14ac:dyDescent="0.25">
      <c r="C855" s="11"/>
      <c r="D855" s="11"/>
    </row>
    <row r="856" spans="3:4" x14ac:dyDescent="0.25">
      <c r="C856" s="11"/>
      <c r="D856" s="11"/>
    </row>
    <row r="857" spans="3:4" x14ac:dyDescent="0.25">
      <c r="C857" s="11"/>
      <c r="D857" s="11"/>
    </row>
    <row r="858" spans="3:4" x14ac:dyDescent="0.25">
      <c r="C858" s="11"/>
      <c r="D858" s="11"/>
    </row>
    <row r="859" spans="3:4" x14ac:dyDescent="0.25">
      <c r="C859" s="11"/>
      <c r="D859" s="11"/>
    </row>
    <row r="860" spans="3:4" x14ac:dyDescent="0.25">
      <c r="C860" s="11"/>
      <c r="D860" s="11"/>
    </row>
    <row r="861" spans="3:4" x14ac:dyDescent="0.25">
      <c r="C861" s="11"/>
      <c r="D861" s="11"/>
    </row>
    <row r="862" spans="3:4" x14ac:dyDescent="0.25">
      <c r="C862" s="11"/>
      <c r="D862" s="11"/>
    </row>
    <row r="863" spans="3:4" x14ac:dyDescent="0.25">
      <c r="C863" s="11"/>
      <c r="D863" s="11"/>
    </row>
    <row r="864" spans="3:4" x14ac:dyDescent="0.25">
      <c r="C864" s="11"/>
      <c r="D864" s="11"/>
    </row>
    <row r="865" spans="3:4" x14ac:dyDescent="0.25">
      <c r="C865" s="11"/>
      <c r="D865" s="11"/>
    </row>
    <row r="866" spans="3:4" x14ac:dyDescent="0.25">
      <c r="C866" s="11"/>
      <c r="D866" s="11"/>
    </row>
    <row r="867" spans="3:4" x14ac:dyDescent="0.25">
      <c r="C867" s="11"/>
      <c r="D867" s="11"/>
    </row>
    <row r="868" spans="3:4" x14ac:dyDescent="0.25">
      <c r="C868" s="11"/>
      <c r="D868" s="11"/>
    </row>
    <row r="869" spans="3:4" x14ac:dyDescent="0.25">
      <c r="C869" s="11"/>
      <c r="D869" s="11"/>
    </row>
    <row r="870" spans="3:4" x14ac:dyDescent="0.25">
      <c r="C870" s="11"/>
      <c r="D870" s="11"/>
    </row>
    <row r="871" spans="3:4" x14ac:dyDescent="0.25">
      <c r="C871" s="11"/>
      <c r="D871" s="11"/>
    </row>
    <row r="872" spans="3:4" x14ac:dyDescent="0.25">
      <c r="C872" s="11"/>
      <c r="D872" s="11"/>
    </row>
    <row r="873" spans="3:4" x14ac:dyDescent="0.25">
      <c r="C873" s="11"/>
      <c r="D873" s="11"/>
    </row>
    <row r="874" spans="3:4" x14ac:dyDescent="0.25">
      <c r="C874" s="11"/>
      <c r="D874" s="11"/>
    </row>
    <row r="875" spans="3:4" x14ac:dyDescent="0.25">
      <c r="C875" s="11"/>
      <c r="D875" s="11"/>
    </row>
    <row r="876" spans="3:4" x14ac:dyDescent="0.25">
      <c r="C876" s="11"/>
      <c r="D876" s="11"/>
    </row>
    <row r="877" spans="3:4" x14ac:dyDescent="0.25">
      <c r="C877" s="11"/>
      <c r="D877" s="11"/>
    </row>
    <row r="878" spans="3:4" x14ac:dyDescent="0.25">
      <c r="C878" s="11"/>
      <c r="D878" s="11"/>
    </row>
    <row r="879" spans="3:4" x14ac:dyDescent="0.25">
      <c r="C879" s="11"/>
      <c r="D879" s="11"/>
    </row>
    <row r="880" spans="3:4" x14ac:dyDescent="0.25">
      <c r="C880" s="11"/>
      <c r="D880" s="11"/>
    </row>
    <row r="881" spans="3:4" x14ac:dyDescent="0.25">
      <c r="C881" s="11"/>
      <c r="D881" s="11"/>
    </row>
    <row r="882" spans="3:4" x14ac:dyDescent="0.25">
      <c r="C882" s="11"/>
      <c r="D882" s="11"/>
    </row>
    <row r="883" spans="3:4" x14ac:dyDescent="0.25">
      <c r="C883" s="11"/>
      <c r="D883" s="11"/>
    </row>
    <row r="884" spans="3:4" x14ac:dyDescent="0.25">
      <c r="C884" s="11"/>
      <c r="D884" s="11"/>
    </row>
    <row r="885" spans="3:4" x14ac:dyDescent="0.25">
      <c r="C885" s="11"/>
      <c r="D885" s="11"/>
    </row>
    <row r="886" spans="3:4" x14ac:dyDescent="0.25">
      <c r="C886" s="11"/>
      <c r="D886" s="11"/>
    </row>
    <row r="887" spans="3:4" x14ac:dyDescent="0.25">
      <c r="C887" s="11"/>
      <c r="D887" s="11"/>
    </row>
    <row r="888" spans="3:4" x14ac:dyDescent="0.25">
      <c r="C888" s="11"/>
      <c r="D888" s="11"/>
    </row>
    <row r="889" spans="3:4" x14ac:dyDescent="0.25">
      <c r="C889" s="11"/>
      <c r="D889" s="11"/>
    </row>
    <row r="890" spans="3:4" x14ac:dyDescent="0.25">
      <c r="C890" s="11"/>
      <c r="D890" s="11"/>
    </row>
    <row r="891" spans="3:4" x14ac:dyDescent="0.25">
      <c r="C891" s="11"/>
      <c r="D891" s="11"/>
    </row>
    <row r="892" spans="3:4" x14ac:dyDescent="0.25">
      <c r="C892" s="11"/>
      <c r="D892" s="11"/>
    </row>
    <row r="893" spans="3:4" x14ac:dyDescent="0.25">
      <c r="C893" s="11"/>
      <c r="D893" s="11"/>
    </row>
    <row r="894" spans="3:4" x14ac:dyDescent="0.25">
      <c r="C894" s="11"/>
      <c r="D894" s="11"/>
    </row>
    <row r="895" spans="3:4" x14ac:dyDescent="0.25">
      <c r="C895" s="11"/>
      <c r="D895" s="11"/>
    </row>
    <row r="896" spans="3:4" x14ac:dyDescent="0.25">
      <c r="C896" s="11"/>
      <c r="D896" s="11"/>
    </row>
    <row r="897" spans="3:4" x14ac:dyDescent="0.25">
      <c r="C897" s="11"/>
      <c r="D897" s="11"/>
    </row>
    <row r="898" spans="3:4" x14ac:dyDescent="0.25">
      <c r="C898" s="11"/>
      <c r="D898" s="11"/>
    </row>
    <row r="899" spans="3:4" x14ac:dyDescent="0.25">
      <c r="C899" s="11"/>
      <c r="D899" s="11"/>
    </row>
    <row r="900" spans="3:4" x14ac:dyDescent="0.25">
      <c r="C900" s="11"/>
      <c r="D900" s="11"/>
    </row>
    <row r="901" spans="3:4" x14ac:dyDescent="0.25">
      <c r="C901" s="11"/>
      <c r="D901" s="11"/>
    </row>
    <row r="902" spans="3:4" x14ac:dyDescent="0.25">
      <c r="C902" s="11"/>
      <c r="D902" s="11"/>
    </row>
    <row r="903" spans="3:4" x14ac:dyDescent="0.25">
      <c r="C903" s="11"/>
      <c r="D903" s="11"/>
    </row>
    <row r="904" spans="3:4" x14ac:dyDescent="0.25">
      <c r="C904" s="11"/>
      <c r="D904" s="11"/>
    </row>
    <row r="905" spans="3:4" x14ac:dyDescent="0.25">
      <c r="C905" s="11"/>
      <c r="D905" s="11"/>
    </row>
    <row r="906" spans="3:4" x14ac:dyDescent="0.25">
      <c r="C906" s="11"/>
      <c r="D906" s="11"/>
    </row>
    <row r="907" spans="3:4" x14ac:dyDescent="0.25">
      <c r="C907" s="11"/>
      <c r="D907" s="11"/>
    </row>
    <row r="908" spans="3:4" x14ac:dyDescent="0.25">
      <c r="C908" s="11"/>
      <c r="D908" s="11"/>
    </row>
    <row r="909" spans="3:4" x14ac:dyDescent="0.25">
      <c r="C909" s="11"/>
      <c r="D909" s="11"/>
    </row>
    <row r="910" spans="3:4" x14ac:dyDescent="0.25">
      <c r="C910" s="11"/>
      <c r="D910" s="11"/>
    </row>
    <row r="911" spans="3:4" x14ac:dyDescent="0.25">
      <c r="C911" s="11"/>
      <c r="D911" s="11"/>
    </row>
    <row r="912" spans="3:4" x14ac:dyDescent="0.25">
      <c r="C912" s="11"/>
      <c r="D912" s="11"/>
    </row>
    <row r="913" spans="3:4" x14ac:dyDescent="0.25">
      <c r="C913" s="11"/>
      <c r="D913" s="11"/>
    </row>
    <row r="914" spans="3:4" x14ac:dyDescent="0.25">
      <c r="C914" s="11"/>
      <c r="D914" s="11"/>
    </row>
    <row r="915" spans="3:4" x14ac:dyDescent="0.25">
      <c r="C915" s="11"/>
      <c r="D915" s="11"/>
    </row>
    <row r="916" spans="3:4" x14ac:dyDescent="0.25">
      <c r="C916" s="11"/>
      <c r="D916" s="11"/>
    </row>
    <row r="917" spans="3:4" x14ac:dyDescent="0.25">
      <c r="C917" s="11"/>
      <c r="D917" s="11"/>
    </row>
    <row r="918" spans="3:4" x14ac:dyDescent="0.25">
      <c r="C918" s="11"/>
      <c r="D918" s="11"/>
    </row>
    <row r="919" spans="3:4" x14ac:dyDescent="0.25">
      <c r="C919" s="11"/>
      <c r="D919" s="11"/>
    </row>
    <row r="920" spans="3:4" x14ac:dyDescent="0.25">
      <c r="C920" s="11"/>
      <c r="D920" s="11"/>
    </row>
    <row r="921" spans="3:4" x14ac:dyDescent="0.25">
      <c r="C921" s="11"/>
      <c r="D921" s="11"/>
    </row>
    <row r="922" spans="3:4" x14ac:dyDescent="0.25">
      <c r="C922" s="11"/>
      <c r="D922" s="11"/>
    </row>
    <row r="923" spans="3:4" x14ac:dyDescent="0.25">
      <c r="C923" s="11"/>
      <c r="D923" s="11"/>
    </row>
    <row r="924" spans="3:4" x14ac:dyDescent="0.25">
      <c r="C924" s="11"/>
      <c r="D924" s="11"/>
    </row>
    <row r="925" spans="3:4" x14ac:dyDescent="0.25">
      <c r="C925" s="11"/>
      <c r="D925" s="11"/>
    </row>
    <row r="926" spans="3:4" x14ac:dyDescent="0.25">
      <c r="C926" s="11"/>
      <c r="D926" s="11"/>
    </row>
    <row r="927" spans="3:4" x14ac:dyDescent="0.25">
      <c r="C927" s="11"/>
      <c r="D927" s="11"/>
    </row>
    <row r="928" spans="3:4" x14ac:dyDescent="0.25">
      <c r="C928" s="11"/>
      <c r="D928" s="11"/>
    </row>
    <row r="929" spans="3:4" x14ac:dyDescent="0.25">
      <c r="C929" s="11"/>
      <c r="D929" s="11"/>
    </row>
    <row r="930" spans="3:4" x14ac:dyDescent="0.25">
      <c r="C930" s="11"/>
      <c r="D930" s="11"/>
    </row>
    <row r="931" spans="3:4" x14ac:dyDescent="0.25">
      <c r="C931" s="11"/>
      <c r="D931" s="11"/>
    </row>
    <row r="932" spans="3:4" x14ac:dyDescent="0.25">
      <c r="C932" s="11"/>
      <c r="D932" s="11"/>
    </row>
    <row r="933" spans="3:4" x14ac:dyDescent="0.25">
      <c r="C933" s="11"/>
      <c r="D933" s="11"/>
    </row>
    <row r="934" spans="3:4" x14ac:dyDescent="0.25">
      <c r="C934" s="11"/>
      <c r="D934" s="11"/>
    </row>
    <row r="935" spans="3:4" x14ac:dyDescent="0.25">
      <c r="C935" s="11"/>
      <c r="D935" s="11"/>
    </row>
    <row r="936" spans="3:4" x14ac:dyDescent="0.25">
      <c r="C936" s="11"/>
      <c r="D936" s="11"/>
    </row>
    <row r="937" spans="3:4" x14ac:dyDescent="0.25">
      <c r="C937" s="11"/>
      <c r="D937" s="11"/>
    </row>
    <row r="938" spans="3:4" x14ac:dyDescent="0.25">
      <c r="C938" s="11"/>
      <c r="D938" s="11"/>
    </row>
    <row r="939" spans="3:4" x14ac:dyDescent="0.25">
      <c r="C939" s="11"/>
      <c r="D939" s="11"/>
    </row>
    <row r="940" spans="3:4" x14ac:dyDescent="0.25">
      <c r="C940" s="11"/>
      <c r="D940" s="11"/>
    </row>
    <row r="941" spans="3:4" x14ac:dyDescent="0.25">
      <c r="C941" s="11"/>
      <c r="D941" s="11"/>
    </row>
    <row r="942" spans="3:4" x14ac:dyDescent="0.25">
      <c r="C942" s="11"/>
      <c r="D942" s="11"/>
    </row>
    <row r="943" spans="3:4" x14ac:dyDescent="0.25">
      <c r="C943" s="11"/>
      <c r="D943" s="11"/>
    </row>
    <row r="944" spans="3:4" x14ac:dyDescent="0.25">
      <c r="C944" s="11"/>
      <c r="D944" s="11"/>
    </row>
    <row r="945" spans="3:4" x14ac:dyDescent="0.25">
      <c r="C945" s="11"/>
      <c r="D945" s="11"/>
    </row>
    <row r="946" spans="3:4" x14ac:dyDescent="0.25">
      <c r="C946" s="11"/>
      <c r="D946" s="11"/>
    </row>
    <row r="947" spans="3:4" x14ac:dyDescent="0.25">
      <c r="C947" s="11"/>
      <c r="D947" s="11"/>
    </row>
    <row r="948" spans="3:4" x14ac:dyDescent="0.25">
      <c r="C948" s="11"/>
      <c r="D948" s="11"/>
    </row>
    <row r="949" spans="3:4" x14ac:dyDescent="0.25">
      <c r="C949" s="11"/>
      <c r="D949" s="11"/>
    </row>
    <row r="950" spans="3:4" x14ac:dyDescent="0.25">
      <c r="C950" s="11"/>
      <c r="D950" s="11"/>
    </row>
    <row r="951" spans="3:4" x14ac:dyDescent="0.25">
      <c r="C951" s="11"/>
      <c r="D951" s="11"/>
    </row>
    <row r="952" spans="3:4" x14ac:dyDescent="0.25">
      <c r="C952" s="11"/>
      <c r="D952" s="11"/>
    </row>
    <row r="953" spans="3:4" x14ac:dyDescent="0.25">
      <c r="C953" s="11"/>
      <c r="D953" s="11"/>
    </row>
    <row r="954" spans="3:4" x14ac:dyDescent="0.25">
      <c r="C954" s="11"/>
      <c r="D954" s="11"/>
    </row>
    <row r="955" spans="3:4" x14ac:dyDescent="0.25">
      <c r="C955" s="11"/>
      <c r="D955" s="11"/>
    </row>
    <row r="956" spans="3:4" x14ac:dyDescent="0.25">
      <c r="C956" s="11"/>
      <c r="D956" s="11"/>
    </row>
    <row r="957" spans="3:4" x14ac:dyDescent="0.25">
      <c r="C957" s="11"/>
      <c r="D957" s="11"/>
    </row>
    <row r="958" spans="3:4" x14ac:dyDescent="0.25">
      <c r="C958" s="11"/>
      <c r="D958" s="11"/>
    </row>
    <row r="959" spans="3:4" x14ac:dyDescent="0.25">
      <c r="C959" s="11"/>
      <c r="D959" s="11"/>
    </row>
    <row r="960" spans="3:4" x14ac:dyDescent="0.25">
      <c r="C960" s="11"/>
      <c r="D960" s="11"/>
    </row>
    <row r="961" spans="3:4" x14ac:dyDescent="0.25">
      <c r="C961" s="11"/>
      <c r="D961" s="11"/>
    </row>
    <row r="962" spans="3:4" x14ac:dyDescent="0.25">
      <c r="C962" s="11"/>
      <c r="D962" s="11"/>
    </row>
    <row r="963" spans="3:4" x14ac:dyDescent="0.25">
      <c r="C963" s="11"/>
      <c r="D963" s="11"/>
    </row>
    <row r="964" spans="3:4" x14ac:dyDescent="0.25">
      <c r="C964" s="11"/>
      <c r="D964" s="11"/>
    </row>
    <row r="965" spans="3:4" x14ac:dyDescent="0.25">
      <c r="C965" s="11"/>
      <c r="D965" s="11"/>
    </row>
    <row r="966" spans="3:4" x14ac:dyDescent="0.25">
      <c r="C966" s="11"/>
      <c r="D966" s="11"/>
    </row>
    <row r="967" spans="3:4" x14ac:dyDescent="0.25">
      <c r="C967" s="11"/>
      <c r="D967" s="11"/>
    </row>
    <row r="968" spans="3:4" x14ac:dyDescent="0.25">
      <c r="C968" s="11"/>
      <c r="D968" s="11"/>
    </row>
    <row r="969" spans="3:4" x14ac:dyDescent="0.25">
      <c r="C969" s="11"/>
      <c r="D969" s="11"/>
    </row>
    <row r="970" spans="3:4" x14ac:dyDescent="0.25">
      <c r="C970" s="11"/>
      <c r="D970" s="11"/>
    </row>
    <row r="971" spans="3:4" x14ac:dyDescent="0.25">
      <c r="C971" s="11"/>
      <c r="D971" s="11"/>
    </row>
    <row r="972" spans="3:4" x14ac:dyDescent="0.25">
      <c r="C972" s="11"/>
      <c r="D972" s="11"/>
    </row>
    <row r="973" spans="3:4" x14ac:dyDescent="0.25">
      <c r="C973" s="11"/>
      <c r="D973" s="11"/>
    </row>
    <row r="974" spans="3:4" x14ac:dyDescent="0.25">
      <c r="C974" s="11"/>
      <c r="D974" s="11"/>
    </row>
    <row r="975" spans="3:4" x14ac:dyDescent="0.25">
      <c r="C975" s="11"/>
      <c r="D975" s="11"/>
    </row>
    <row r="976" spans="3:4" x14ac:dyDescent="0.25">
      <c r="C976" s="11"/>
      <c r="D976" s="11"/>
    </row>
    <row r="977" spans="3:4" x14ac:dyDescent="0.25">
      <c r="C977" s="11"/>
      <c r="D977" s="11"/>
    </row>
    <row r="978" spans="3:4" x14ac:dyDescent="0.25">
      <c r="C978" s="11"/>
      <c r="D978" s="11"/>
    </row>
    <row r="979" spans="3:4" x14ac:dyDescent="0.25">
      <c r="C979" s="11"/>
      <c r="D979" s="11"/>
    </row>
    <row r="980" spans="3:4" x14ac:dyDescent="0.25">
      <c r="C980" s="11"/>
      <c r="D980" s="11"/>
    </row>
    <row r="981" spans="3:4" x14ac:dyDescent="0.25">
      <c r="C981" s="11"/>
      <c r="D981" s="11"/>
    </row>
    <row r="982" spans="3:4" x14ac:dyDescent="0.25">
      <c r="C982" s="11"/>
      <c r="D982" s="11"/>
    </row>
    <row r="983" spans="3:4" x14ac:dyDescent="0.25">
      <c r="C983" s="11"/>
      <c r="D983" s="11"/>
    </row>
    <row r="984" spans="3:4" x14ac:dyDescent="0.25">
      <c r="C984" s="11"/>
      <c r="D984" s="11"/>
    </row>
    <row r="985" spans="3:4" x14ac:dyDescent="0.25">
      <c r="C985" s="11"/>
      <c r="D985" s="11"/>
    </row>
    <row r="986" spans="3:4" x14ac:dyDescent="0.25">
      <c r="C986" s="11"/>
      <c r="D986" s="11"/>
    </row>
    <row r="987" spans="3:4" x14ac:dyDescent="0.25">
      <c r="C987" s="11"/>
      <c r="D987" s="11"/>
    </row>
    <row r="988" spans="3:4" x14ac:dyDescent="0.25">
      <c r="C988" s="11"/>
      <c r="D988" s="11"/>
    </row>
    <row r="989" spans="3:4" x14ac:dyDescent="0.25">
      <c r="C989" s="11"/>
      <c r="D989" s="11"/>
    </row>
    <row r="990" spans="3:4" x14ac:dyDescent="0.25">
      <c r="C990" s="11"/>
      <c r="D990" s="11"/>
    </row>
    <row r="991" spans="3:4" x14ac:dyDescent="0.25">
      <c r="C991" s="11"/>
      <c r="D991" s="11"/>
    </row>
    <row r="992" spans="3:4" x14ac:dyDescent="0.25">
      <c r="C992" s="11"/>
      <c r="D992" s="11"/>
    </row>
    <row r="993" spans="3:4" x14ac:dyDescent="0.25">
      <c r="C993" s="11"/>
      <c r="D993" s="11"/>
    </row>
    <row r="994" spans="3:4" x14ac:dyDescent="0.25">
      <c r="C994" s="11"/>
      <c r="D994" s="11"/>
    </row>
    <row r="995" spans="3:4" x14ac:dyDescent="0.25">
      <c r="C995" s="11"/>
      <c r="D995" s="11"/>
    </row>
    <row r="996" spans="3:4" x14ac:dyDescent="0.25">
      <c r="C996" s="11"/>
      <c r="D996" s="11"/>
    </row>
    <row r="997" spans="3:4" x14ac:dyDescent="0.25">
      <c r="C997" s="11"/>
      <c r="D997" s="11"/>
    </row>
    <row r="998" spans="3:4" x14ac:dyDescent="0.25">
      <c r="C998" s="11"/>
      <c r="D998" s="11"/>
    </row>
    <row r="999" spans="3:4" x14ac:dyDescent="0.25">
      <c r="C999" s="11"/>
      <c r="D999" s="11"/>
    </row>
    <row r="1000" spans="3:4" x14ac:dyDescent="0.25">
      <c r="C1000" s="11"/>
      <c r="D1000" s="11"/>
    </row>
    <row r="1001" spans="3:4" x14ac:dyDescent="0.25">
      <c r="C1001" s="11"/>
      <c r="D1001" s="11"/>
    </row>
    <row r="1002" spans="3:4" x14ac:dyDescent="0.25">
      <c r="C1002" s="11"/>
      <c r="D1002" s="11"/>
    </row>
    <row r="1003" spans="3:4" x14ac:dyDescent="0.25">
      <c r="C1003" s="11"/>
      <c r="D1003" s="11"/>
    </row>
    <row r="1004" spans="3:4" x14ac:dyDescent="0.25">
      <c r="C1004" s="11"/>
      <c r="D1004" s="11"/>
    </row>
    <row r="1005" spans="3:4" x14ac:dyDescent="0.25">
      <c r="C1005" s="11"/>
      <c r="D1005" s="11"/>
    </row>
    <row r="1006" spans="3:4" x14ac:dyDescent="0.25">
      <c r="C1006" s="11"/>
      <c r="D1006" s="11"/>
    </row>
    <row r="1007" spans="3:4" x14ac:dyDescent="0.25">
      <c r="C1007" s="11"/>
      <c r="D1007" s="11"/>
    </row>
    <row r="1008" spans="3:4" x14ac:dyDescent="0.25">
      <c r="C1008" s="11"/>
      <c r="D1008" s="11"/>
    </row>
    <row r="1009" spans="3:4" x14ac:dyDescent="0.25">
      <c r="C1009" s="11"/>
      <c r="D1009" s="11"/>
    </row>
    <row r="1010" spans="3:4" x14ac:dyDescent="0.25">
      <c r="C1010" s="11"/>
      <c r="D1010" s="11"/>
    </row>
    <row r="1011" spans="3:4" x14ac:dyDescent="0.25">
      <c r="C1011" s="11"/>
      <c r="D1011" s="11"/>
    </row>
    <row r="1012" spans="3:4" x14ac:dyDescent="0.25">
      <c r="C1012" s="11"/>
      <c r="D1012" s="11"/>
    </row>
    <row r="1013" spans="3:4" x14ac:dyDescent="0.25">
      <c r="C1013" s="11"/>
      <c r="D1013" s="11"/>
    </row>
    <row r="1014" spans="3:4" x14ac:dyDescent="0.25">
      <c r="C1014" s="11"/>
      <c r="D1014" s="11"/>
    </row>
    <row r="1015" spans="3:4" x14ac:dyDescent="0.25">
      <c r="C1015" s="11"/>
      <c r="D1015" s="11"/>
    </row>
    <row r="1016" spans="3:4" x14ac:dyDescent="0.25">
      <c r="C1016" s="11"/>
      <c r="D1016" s="11"/>
    </row>
    <row r="1017" spans="3:4" x14ac:dyDescent="0.25">
      <c r="C1017" s="11"/>
      <c r="D1017" s="11"/>
    </row>
    <row r="1018" spans="3:4" x14ac:dyDescent="0.25">
      <c r="C1018" s="11"/>
      <c r="D1018" s="11"/>
    </row>
    <row r="1019" spans="3:4" x14ac:dyDescent="0.25">
      <c r="C1019" s="11"/>
      <c r="D1019" s="11"/>
    </row>
    <row r="1020" spans="3:4" x14ac:dyDescent="0.25">
      <c r="C1020" s="11"/>
      <c r="D1020" s="11"/>
    </row>
    <row r="1021" spans="3:4" x14ac:dyDescent="0.25">
      <c r="C1021" s="11"/>
      <c r="D1021" s="11"/>
    </row>
    <row r="1022" spans="3:4" x14ac:dyDescent="0.25">
      <c r="C1022" s="11"/>
      <c r="D1022" s="11"/>
    </row>
    <row r="1023" spans="3:4" x14ac:dyDescent="0.25">
      <c r="C1023" s="11"/>
      <c r="D1023" s="11"/>
    </row>
    <row r="1024" spans="3:4" x14ac:dyDescent="0.25">
      <c r="C1024" s="11"/>
      <c r="D1024" s="11"/>
    </row>
    <row r="1025" spans="3:4" x14ac:dyDescent="0.25">
      <c r="C1025" s="11"/>
      <c r="D1025" s="11"/>
    </row>
    <row r="1026" spans="3:4" x14ac:dyDescent="0.25">
      <c r="C1026" s="11"/>
      <c r="D1026" s="11"/>
    </row>
    <row r="1027" spans="3:4" x14ac:dyDescent="0.25">
      <c r="C1027" s="11"/>
      <c r="D1027" s="11"/>
    </row>
    <row r="1028" spans="3:4" x14ac:dyDescent="0.25">
      <c r="C1028" s="11"/>
      <c r="D1028" s="11"/>
    </row>
    <row r="1029" spans="3:4" x14ac:dyDescent="0.25">
      <c r="C1029" s="11"/>
      <c r="D1029" s="11"/>
    </row>
    <row r="1030" spans="3:4" x14ac:dyDescent="0.25">
      <c r="C1030" s="11"/>
      <c r="D1030" s="11"/>
    </row>
    <row r="1031" spans="3:4" x14ac:dyDescent="0.25">
      <c r="C1031" s="11"/>
      <c r="D1031" s="11"/>
    </row>
    <row r="1032" spans="3:4" x14ac:dyDescent="0.25">
      <c r="C1032" s="11"/>
      <c r="D1032" s="11"/>
    </row>
    <row r="1033" spans="3:4" x14ac:dyDescent="0.25">
      <c r="C1033" s="11"/>
      <c r="D1033" s="11"/>
    </row>
    <row r="1034" spans="3:4" x14ac:dyDescent="0.25">
      <c r="C1034" s="11"/>
      <c r="D1034" s="11"/>
    </row>
    <row r="1035" spans="3:4" x14ac:dyDescent="0.25">
      <c r="C1035" s="11"/>
      <c r="D1035" s="11"/>
    </row>
    <row r="1036" spans="3:4" x14ac:dyDescent="0.25">
      <c r="C1036" s="11"/>
      <c r="D1036" s="11"/>
    </row>
    <row r="1037" spans="3:4" x14ac:dyDescent="0.25">
      <c r="C1037" s="11"/>
      <c r="D1037" s="11"/>
    </row>
    <row r="1038" spans="3:4" x14ac:dyDescent="0.25">
      <c r="C1038" s="11"/>
      <c r="D1038" s="11"/>
    </row>
    <row r="1039" spans="3:4" x14ac:dyDescent="0.25">
      <c r="C1039" s="11"/>
      <c r="D1039" s="11"/>
    </row>
    <row r="1040" spans="3:4" x14ac:dyDescent="0.25">
      <c r="C1040" s="11"/>
      <c r="D1040" s="11"/>
    </row>
    <row r="1041" spans="3:4" x14ac:dyDescent="0.25">
      <c r="C1041" s="11"/>
      <c r="D1041" s="11"/>
    </row>
    <row r="1042" spans="3:4" x14ac:dyDescent="0.25">
      <c r="C1042" s="11"/>
      <c r="D1042" s="11"/>
    </row>
    <row r="1043" spans="3:4" x14ac:dyDescent="0.25">
      <c r="C1043" s="11"/>
      <c r="D1043" s="11"/>
    </row>
    <row r="1044" spans="3:4" x14ac:dyDescent="0.25">
      <c r="C1044" s="11"/>
      <c r="D1044" s="11"/>
    </row>
    <row r="1045" spans="3:4" x14ac:dyDescent="0.25">
      <c r="C1045" s="11"/>
      <c r="D1045" s="11"/>
    </row>
    <row r="1046" spans="3:4" x14ac:dyDescent="0.25">
      <c r="C1046" s="11"/>
      <c r="D1046" s="11"/>
    </row>
    <row r="1047" spans="3:4" x14ac:dyDescent="0.25">
      <c r="C1047" s="11"/>
      <c r="D1047" s="11"/>
    </row>
    <row r="1048" spans="3:4" x14ac:dyDescent="0.25">
      <c r="C1048" s="11"/>
      <c r="D1048" s="11"/>
    </row>
    <row r="1049" spans="3:4" x14ac:dyDescent="0.25">
      <c r="C1049" s="11"/>
      <c r="D1049" s="11"/>
    </row>
    <row r="1050" spans="3:4" x14ac:dyDescent="0.25">
      <c r="C1050" s="11"/>
      <c r="D1050" s="11"/>
    </row>
    <row r="1051" spans="3:4" x14ac:dyDescent="0.25">
      <c r="C1051" s="11"/>
      <c r="D1051" s="11"/>
    </row>
    <row r="1052" spans="3:4" x14ac:dyDescent="0.25">
      <c r="C1052" s="11"/>
      <c r="D1052" s="11"/>
    </row>
    <row r="1053" spans="3:4" x14ac:dyDescent="0.25">
      <c r="C1053" s="11"/>
      <c r="D1053" s="11"/>
    </row>
    <row r="1054" spans="3:4" x14ac:dyDescent="0.25">
      <c r="C1054" s="11"/>
      <c r="D1054" s="11"/>
    </row>
    <row r="1055" spans="3:4" x14ac:dyDescent="0.25">
      <c r="C1055" s="11"/>
      <c r="D1055" s="11"/>
    </row>
    <row r="1056" spans="3:4" x14ac:dyDescent="0.25">
      <c r="C1056" s="11"/>
      <c r="D1056" s="11"/>
    </row>
    <row r="1057" spans="3:4" x14ac:dyDescent="0.25">
      <c r="C1057" s="11"/>
      <c r="D1057" s="11"/>
    </row>
    <row r="1058" spans="3:4" x14ac:dyDescent="0.25">
      <c r="C1058" s="11"/>
      <c r="D1058" s="11"/>
    </row>
    <row r="1059" spans="3:4" x14ac:dyDescent="0.25">
      <c r="C1059" s="11"/>
      <c r="D1059" s="11"/>
    </row>
    <row r="1060" spans="3:4" x14ac:dyDescent="0.25">
      <c r="C1060" s="11"/>
      <c r="D1060" s="11"/>
    </row>
    <row r="1061" spans="3:4" x14ac:dyDescent="0.25">
      <c r="C1061" s="11"/>
      <c r="D1061" s="11"/>
    </row>
    <row r="1062" spans="3:4" x14ac:dyDescent="0.25">
      <c r="C1062" s="11"/>
      <c r="D1062" s="11"/>
    </row>
    <row r="1063" spans="3:4" x14ac:dyDescent="0.25">
      <c r="C1063" s="11"/>
      <c r="D1063" s="11"/>
    </row>
    <row r="1064" spans="3:4" x14ac:dyDescent="0.25">
      <c r="C1064" s="11"/>
      <c r="D1064" s="11"/>
    </row>
    <row r="1065" spans="3:4" x14ac:dyDescent="0.25">
      <c r="C1065" s="11"/>
      <c r="D1065" s="11"/>
    </row>
    <row r="1066" spans="3:4" x14ac:dyDescent="0.25">
      <c r="C1066" s="11"/>
      <c r="D1066" s="11"/>
    </row>
    <row r="1067" spans="3:4" x14ac:dyDescent="0.25">
      <c r="C1067" s="11"/>
      <c r="D1067" s="11"/>
    </row>
    <row r="1068" spans="3:4" x14ac:dyDescent="0.25">
      <c r="C1068" s="11"/>
      <c r="D1068" s="11"/>
    </row>
    <row r="1069" spans="3:4" x14ac:dyDescent="0.25">
      <c r="C1069" s="11"/>
      <c r="D1069" s="11"/>
    </row>
    <row r="1070" spans="3:4" x14ac:dyDescent="0.25">
      <c r="C1070" s="11"/>
      <c r="D1070" s="11"/>
    </row>
    <row r="1071" spans="3:4" x14ac:dyDescent="0.25">
      <c r="C1071" s="11"/>
      <c r="D1071" s="11"/>
    </row>
    <row r="1072" spans="3:4" x14ac:dyDescent="0.25">
      <c r="C1072" s="11"/>
      <c r="D1072" s="11"/>
    </row>
    <row r="1073" spans="3:4" x14ac:dyDescent="0.25">
      <c r="C1073" s="11"/>
      <c r="D1073" s="11"/>
    </row>
    <row r="1074" spans="3:4" x14ac:dyDescent="0.25">
      <c r="C1074" s="11"/>
      <c r="D1074" s="11"/>
    </row>
    <row r="1075" spans="3:4" x14ac:dyDescent="0.25">
      <c r="C1075" s="11"/>
      <c r="D1075" s="11"/>
    </row>
    <row r="1076" spans="3:4" x14ac:dyDescent="0.25">
      <c r="C1076" s="11"/>
      <c r="D1076" s="11"/>
    </row>
    <row r="1077" spans="3:4" x14ac:dyDescent="0.25">
      <c r="C1077" s="11"/>
      <c r="D1077" s="11"/>
    </row>
    <row r="1078" spans="3:4" x14ac:dyDescent="0.25">
      <c r="C1078" s="11"/>
      <c r="D1078" s="11"/>
    </row>
    <row r="1079" spans="3:4" x14ac:dyDescent="0.25">
      <c r="C1079" s="11"/>
      <c r="D1079" s="11"/>
    </row>
    <row r="1080" spans="3:4" x14ac:dyDescent="0.25">
      <c r="C1080" s="11"/>
      <c r="D1080" s="11"/>
    </row>
    <row r="1081" spans="3:4" x14ac:dyDescent="0.25">
      <c r="C1081" s="11"/>
      <c r="D1081" s="11"/>
    </row>
    <row r="1082" spans="3:4" x14ac:dyDescent="0.25">
      <c r="C1082" s="11"/>
      <c r="D1082" s="11"/>
    </row>
    <row r="1083" spans="3:4" x14ac:dyDescent="0.25">
      <c r="C1083" s="11"/>
      <c r="D1083" s="11"/>
    </row>
    <row r="1084" spans="3:4" x14ac:dyDescent="0.25">
      <c r="C1084" s="11"/>
      <c r="D1084" s="11"/>
    </row>
    <row r="1085" spans="3:4" x14ac:dyDescent="0.25">
      <c r="C1085" s="11"/>
      <c r="D1085" s="11"/>
    </row>
    <row r="1086" spans="3:4" x14ac:dyDescent="0.25">
      <c r="C1086" s="11"/>
      <c r="D1086" s="11"/>
    </row>
    <row r="1087" spans="3:4" x14ac:dyDescent="0.25">
      <c r="C1087" s="11"/>
      <c r="D1087" s="11"/>
    </row>
    <row r="1088" spans="3:4" x14ac:dyDescent="0.25">
      <c r="C1088" s="11"/>
      <c r="D1088" s="11"/>
    </row>
    <row r="1089" spans="3:4" x14ac:dyDescent="0.25">
      <c r="C1089" s="11"/>
      <c r="D1089" s="11"/>
    </row>
    <row r="1090" spans="3:4" x14ac:dyDescent="0.25">
      <c r="C1090" s="11"/>
      <c r="D1090" s="11"/>
    </row>
    <row r="1091" spans="3:4" x14ac:dyDescent="0.25">
      <c r="C1091" s="11"/>
      <c r="D1091" s="11"/>
    </row>
    <row r="1092" spans="3:4" x14ac:dyDescent="0.25">
      <c r="C1092" s="11"/>
      <c r="D1092" s="11"/>
    </row>
    <row r="1093" spans="3:4" x14ac:dyDescent="0.25">
      <c r="C1093" s="11"/>
      <c r="D1093" s="11"/>
    </row>
    <row r="1094" spans="3:4" x14ac:dyDescent="0.25">
      <c r="C1094" s="11"/>
      <c r="D1094" s="11"/>
    </row>
    <row r="1095" spans="3:4" x14ac:dyDescent="0.25">
      <c r="C1095" s="11"/>
      <c r="D1095" s="11"/>
    </row>
    <row r="1096" spans="3:4" x14ac:dyDescent="0.25">
      <c r="C1096" s="11"/>
      <c r="D1096" s="11"/>
    </row>
    <row r="1097" spans="3:4" x14ac:dyDescent="0.25">
      <c r="C1097" s="11"/>
      <c r="D1097" s="11"/>
    </row>
    <row r="1098" spans="3:4" x14ac:dyDescent="0.25">
      <c r="C1098" s="11"/>
      <c r="D1098" s="11"/>
    </row>
    <row r="1099" spans="3:4" x14ac:dyDescent="0.25">
      <c r="C1099" s="11"/>
      <c r="D1099" s="11"/>
    </row>
    <row r="1100" spans="3:4" x14ac:dyDescent="0.25">
      <c r="C1100" s="11"/>
      <c r="D1100" s="11"/>
    </row>
    <row r="1101" spans="3:4" x14ac:dyDescent="0.25">
      <c r="C1101" s="11"/>
      <c r="D1101" s="11"/>
    </row>
    <row r="1102" spans="3:4" x14ac:dyDescent="0.25">
      <c r="C1102" s="11"/>
      <c r="D1102" s="11"/>
    </row>
    <row r="1103" spans="3:4" x14ac:dyDescent="0.25">
      <c r="C1103" s="11"/>
      <c r="D1103" s="11"/>
    </row>
    <row r="1104" spans="3:4" x14ac:dyDescent="0.25">
      <c r="C1104" s="11"/>
      <c r="D1104" s="11"/>
    </row>
    <row r="1105" spans="3:4" x14ac:dyDescent="0.25">
      <c r="C1105" s="11"/>
      <c r="D1105" s="11"/>
    </row>
    <row r="1106" spans="3:4" x14ac:dyDescent="0.25">
      <c r="C1106" s="11"/>
      <c r="D1106" s="11"/>
    </row>
    <row r="1107" spans="3:4" x14ac:dyDescent="0.25">
      <c r="C1107" s="11"/>
      <c r="D1107" s="11"/>
    </row>
    <row r="1108" spans="3:4" x14ac:dyDescent="0.25">
      <c r="C1108" s="11"/>
      <c r="D1108" s="11"/>
    </row>
    <row r="1109" spans="3:4" x14ac:dyDescent="0.25">
      <c r="C1109" s="11"/>
      <c r="D1109" s="11"/>
    </row>
    <row r="1110" spans="3:4" x14ac:dyDescent="0.25">
      <c r="C1110" s="11"/>
      <c r="D1110" s="11"/>
    </row>
    <row r="1111" spans="3:4" x14ac:dyDescent="0.25">
      <c r="C1111" s="11"/>
      <c r="D1111" s="11"/>
    </row>
    <row r="1112" spans="3:4" x14ac:dyDescent="0.25">
      <c r="C1112" s="11"/>
      <c r="D1112" s="11"/>
    </row>
    <row r="1113" spans="3:4" x14ac:dyDescent="0.25">
      <c r="C1113" s="11"/>
      <c r="D1113" s="11"/>
    </row>
    <row r="1114" spans="3:4" x14ac:dyDescent="0.25">
      <c r="C1114" s="11"/>
      <c r="D1114" s="11"/>
    </row>
    <row r="1115" spans="3:4" x14ac:dyDescent="0.25">
      <c r="C1115" s="11"/>
      <c r="D1115" s="11"/>
    </row>
    <row r="1116" spans="3:4" x14ac:dyDescent="0.25">
      <c r="C1116" s="11"/>
      <c r="D1116" s="11"/>
    </row>
    <row r="1117" spans="3:4" x14ac:dyDescent="0.25">
      <c r="C1117" s="11"/>
      <c r="D1117" s="11"/>
    </row>
    <row r="1118" spans="3:4" x14ac:dyDescent="0.25">
      <c r="C1118" s="11"/>
      <c r="D1118" s="11"/>
    </row>
    <row r="1119" spans="3:4" x14ac:dyDescent="0.25">
      <c r="C1119" s="11"/>
      <c r="D1119" s="11"/>
    </row>
    <row r="1120" spans="3:4" x14ac:dyDescent="0.25">
      <c r="C1120" s="11"/>
      <c r="D1120" s="11"/>
    </row>
    <row r="1121" spans="3:4" x14ac:dyDescent="0.25">
      <c r="C1121" s="11"/>
      <c r="D1121" s="11"/>
    </row>
    <row r="1122" spans="3:4" x14ac:dyDescent="0.25">
      <c r="C1122" s="11"/>
      <c r="D1122" s="11"/>
    </row>
    <row r="1123" spans="3:4" x14ac:dyDescent="0.25">
      <c r="C1123" s="11"/>
      <c r="D1123" s="11"/>
    </row>
    <row r="1124" spans="3:4" x14ac:dyDescent="0.25">
      <c r="C1124" s="11"/>
      <c r="D1124" s="11"/>
    </row>
    <row r="1125" spans="3:4" x14ac:dyDescent="0.25">
      <c r="C1125" s="11"/>
      <c r="D1125" s="11"/>
    </row>
    <row r="1126" spans="3:4" x14ac:dyDescent="0.25">
      <c r="C1126" s="11"/>
      <c r="D1126" s="11"/>
    </row>
    <row r="1127" spans="3:4" x14ac:dyDescent="0.25">
      <c r="C1127" s="11"/>
      <c r="D1127" s="11"/>
    </row>
    <row r="1128" spans="3:4" x14ac:dyDescent="0.25">
      <c r="C1128" s="11"/>
      <c r="D1128" s="11"/>
    </row>
    <row r="1129" spans="3:4" x14ac:dyDescent="0.25">
      <c r="C1129" s="11"/>
      <c r="D1129" s="11"/>
    </row>
    <row r="1130" spans="3:4" x14ac:dyDescent="0.25">
      <c r="C1130" s="11"/>
      <c r="D1130" s="11"/>
    </row>
    <row r="1131" spans="3:4" x14ac:dyDescent="0.25">
      <c r="C1131" s="11"/>
      <c r="D1131" s="11"/>
    </row>
    <row r="1132" spans="3:4" x14ac:dyDescent="0.25">
      <c r="C1132" s="11"/>
      <c r="D1132" s="11"/>
    </row>
    <row r="1133" spans="3:4" x14ac:dyDescent="0.25">
      <c r="C1133" s="11"/>
      <c r="D1133" s="11"/>
    </row>
    <row r="1134" spans="3:4" x14ac:dyDescent="0.25">
      <c r="C1134" s="11"/>
      <c r="D1134" s="11"/>
    </row>
    <row r="1135" spans="3:4" x14ac:dyDescent="0.25">
      <c r="C1135" s="11"/>
      <c r="D1135" s="11"/>
    </row>
    <row r="1136" spans="3:4" x14ac:dyDescent="0.25">
      <c r="C1136" s="11"/>
      <c r="D1136" s="11"/>
    </row>
    <row r="1137" spans="3:4" x14ac:dyDescent="0.25">
      <c r="C1137" s="11"/>
      <c r="D1137" s="11"/>
    </row>
    <row r="1138" spans="3:4" x14ac:dyDescent="0.25">
      <c r="C1138" s="11"/>
      <c r="D1138" s="11"/>
    </row>
    <row r="1139" spans="3:4" x14ac:dyDescent="0.25">
      <c r="C1139" s="11"/>
      <c r="D1139" s="11"/>
    </row>
    <row r="1140" spans="3:4" x14ac:dyDescent="0.25">
      <c r="C1140" s="11"/>
      <c r="D1140" s="11"/>
    </row>
    <row r="1141" spans="3:4" x14ac:dyDescent="0.25">
      <c r="C1141" s="11"/>
      <c r="D1141" s="11"/>
    </row>
    <row r="1142" spans="3:4" x14ac:dyDescent="0.25">
      <c r="C1142" s="11"/>
      <c r="D1142" s="11"/>
    </row>
    <row r="1143" spans="3:4" x14ac:dyDescent="0.25">
      <c r="C1143" s="11"/>
      <c r="D1143" s="11"/>
    </row>
    <row r="1144" spans="3:4" x14ac:dyDescent="0.25">
      <c r="C1144" s="11"/>
      <c r="D1144" s="11"/>
    </row>
    <row r="1145" spans="3:4" x14ac:dyDescent="0.25">
      <c r="C1145" s="11"/>
      <c r="D1145" s="11"/>
    </row>
    <row r="1146" spans="3:4" x14ac:dyDescent="0.25">
      <c r="C1146" s="11"/>
      <c r="D1146" s="11"/>
    </row>
    <row r="1147" spans="3:4" x14ac:dyDescent="0.25">
      <c r="C1147" s="11"/>
      <c r="D1147" s="11"/>
    </row>
    <row r="1148" spans="3:4" x14ac:dyDescent="0.25">
      <c r="C1148" s="11"/>
      <c r="D1148" s="11"/>
    </row>
    <row r="1149" spans="3:4" x14ac:dyDescent="0.25">
      <c r="C1149" s="11"/>
      <c r="D1149" s="11"/>
    </row>
    <row r="1150" spans="3:4" x14ac:dyDescent="0.25">
      <c r="C1150" s="11"/>
      <c r="D1150" s="11"/>
    </row>
    <row r="1151" spans="3:4" x14ac:dyDescent="0.25">
      <c r="C1151" s="11"/>
      <c r="D1151" s="11"/>
    </row>
    <row r="1152" spans="3:4" x14ac:dyDescent="0.25">
      <c r="C1152" s="11"/>
      <c r="D1152" s="11"/>
    </row>
    <row r="1153" spans="3:4" x14ac:dyDescent="0.25">
      <c r="C1153" s="11"/>
      <c r="D1153" s="11"/>
    </row>
    <row r="1154" spans="3:4" x14ac:dyDescent="0.25">
      <c r="C1154" s="11"/>
      <c r="D1154" s="11"/>
    </row>
    <row r="1155" spans="3:4" x14ac:dyDescent="0.25">
      <c r="C1155" s="11"/>
      <c r="D1155" s="11"/>
    </row>
    <row r="1156" spans="3:4" x14ac:dyDescent="0.25">
      <c r="C1156" s="11"/>
      <c r="D1156" s="11"/>
    </row>
    <row r="1157" spans="3:4" x14ac:dyDescent="0.25">
      <c r="C1157" s="11"/>
      <c r="D1157" s="11"/>
    </row>
    <row r="1158" spans="3:4" x14ac:dyDescent="0.25">
      <c r="C1158" s="11"/>
      <c r="D1158" s="11"/>
    </row>
    <row r="1159" spans="3:4" x14ac:dyDescent="0.25">
      <c r="C1159" s="11"/>
      <c r="D1159" s="11"/>
    </row>
    <row r="1160" spans="3:4" x14ac:dyDescent="0.25">
      <c r="C1160" s="11"/>
      <c r="D1160" s="11"/>
    </row>
    <row r="1161" spans="3:4" x14ac:dyDescent="0.25">
      <c r="C1161" s="11"/>
      <c r="D1161" s="11"/>
    </row>
    <row r="1162" spans="3:4" x14ac:dyDescent="0.25">
      <c r="C1162" s="11"/>
      <c r="D1162" s="11"/>
    </row>
    <row r="1163" spans="3:4" x14ac:dyDescent="0.25">
      <c r="C1163" s="11"/>
      <c r="D1163" s="11"/>
    </row>
    <row r="1164" spans="3:4" x14ac:dyDescent="0.25">
      <c r="C1164" s="11"/>
      <c r="D1164" s="11"/>
    </row>
    <row r="1165" spans="3:4" x14ac:dyDescent="0.25">
      <c r="C1165" s="11"/>
      <c r="D1165" s="11"/>
    </row>
    <row r="1166" spans="3:4" x14ac:dyDescent="0.25">
      <c r="C1166" s="11"/>
      <c r="D1166" s="11"/>
    </row>
    <row r="1167" spans="3:4" x14ac:dyDescent="0.25">
      <c r="C1167" s="11"/>
      <c r="D1167" s="11"/>
    </row>
    <row r="1168" spans="3:4" x14ac:dyDescent="0.25">
      <c r="C1168" s="11"/>
      <c r="D1168" s="11"/>
    </row>
    <row r="1169" spans="3:4" x14ac:dyDescent="0.25">
      <c r="C1169" s="11"/>
      <c r="D1169" s="11"/>
    </row>
    <row r="1170" spans="3:4" x14ac:dyDescent="0.25">
      <c r="C1170" s="11"/>
      <c r="D1170" s="11"/>
    </row>
    <row r="1171" spans="3:4" x14ac:dyDescent="0.25">
      <c r="C1171" s="11"/>
      <c r="D1171" s="11"/>
    </row>
    <row r="1172" spans="3:4" x14ac:dyDescent="0.25">
      <c r="C1172" s="11"/>
      <c r="D1172" s="11"/>
    </row>
    <row r="1173" spans="3:4" x14ac:dyDescent="0.25">
      <c r="C1173" s="11"/>
      <c r="D1173" s="11"/>
    </row>
    <row r="1174" spans="3:4" x14ac:dyDescent="0.25">
      <c r="C1174" s="11"/>
      <c r="D1174" s="11"/>
    </row>
    <row r="1175" spans="3:4" x14ac:dyDescent="0.25">
      <c r="C1175" s="11"/>
      <c r="D1175" s="11"/>
    </row>
    <row r="1176" spans="3:4" x14ac:dyDescent="0.25">
      <c r="C1176" s="11"/>
      <c r="D1176" s="11"/>
    </row>
    <row r="1177" spans="3:4" x14ac:dyDescent="0.25">
      <c r="C1177" s="11"/>
      <c r="D1177" s="11"/>
    </row>
    <row r="1178" spans="3:4" x14ac:dyDescent="0.25">
      <c r="C1178" s="11"/>
      <c r="D1178" s="11"/>
    </row>
    <row r="1179" spans="3:4" x14ac:dyDescent="0.25">
      <c r="C1179" s="11"/>
      <c r="D1179" s="11"/>
    </row>
    <row r="1180" spans="3:4" x14ac:dyDescent="0.25">
      <c r="C1180" s="11"/>
      <c r="D1180" s="11"/>
    </row>
    <row r="1181" spans="3:4" x14ac:dyDescent="0.25">
      <c r="C1181" s="11"/>
      <c r="D1181" s="11"/>
    </row>
    <row r="1182" spans="3:4" x14ac:dyDescent="0.25">
      <c r="C1182" s="11"/>
      <c r="D1182" s="11"/>
    </row>
    <row r="1183" spans="3:4" x14ac:dyDescent="0.25">
      <c r="C1183" s="11"/>
      <c r="D1183" s="11"/>
    </row>
    <row r="1184" spans="3:4" x14ac:dyDescent="0.25">
      <c r="C1184" s="11"/>
      <c r="D1184" s="11"/>
    </row>
    <row r="1185" spans="3:4" x14ac:dyDescent="0.25">
      <c r="C1185" s="11"/>
      <c r="D1185" s="11"/>
    </row>
    <row r="1186" spans="3:4" x14ac:dyDescent="0.25">
      <c r="C1186" s="11"/>
      <c r="D1186" s="11"/>
    </row>
    <row r="1187" spans="3:4" x14ac:dyDescent="0.25">
      <c r="C1187" s="11"/>
      <c r="D1187" s="11"/>
    </row>
    <row r="1188" spans="3:4" x14ac:dyDescent="0.25">
      <c r="C1188" s="11"/>
      <c r="D1188" s="11"/>
    </row>
    <row r="1189" spans="3:4" x14ac:dyDescent="0.25">
      <c r="C1189" s="11"/>
      <c r="D1189" s="11"/>
    </row>
    <row r="1190" spans="3:4" x14ac:dyDescent="0.25">
      <c r="C1190" s="11"/>
      <c r="D1190" s="11"/>
    </row>
    <row r="1191" spans="3:4" x14ac:dyDescent="0.25">
      <c r="C1191" s="11"/>
      <c r="D1191" s="11"/>
    </row>
    <row r="1192" spans="3:4" x14ac:dyDescent="0.25">
      <c r="C1192" s="11"/>
      <c r="D1192" s="11"/>
    </row>
    <row r="1193" spans="3:4" x14ac:dyDescent="0.25">
      <c r="C1193" s="11"/>
      <c r="D1193" s="11"/>
    </row>
    <row r="1194" spans="3:4" x14ac:dyDescent="0.25">
      <c r="C1194" s="11"/>
      <c r="D1194" s="11"/>
    </row>
    <row r="1195" spans="3:4" x14ac:dyDescent="0.25">
      <c r="C1195" s="11"/>
      <c r="D1195" s="11"/>
    </row>
    <row r="1196" spans="3:4" x14ac:dyDescent="0.25">
      <c r="C1196" s="11"/>
      <c r="D1196" s="11"/>
    </row>
    <row r="1197" spans="3:4" x14ac:dyDescent="0.25">
      <c r="C1197" s="11"/>
      <c r="D1197" s="11"/>
    </row>
    <row r="1198" spans="3:4" x14ac:dyDescent="0.25">
      <c r="C1198" s="11"/>
      <c r="D1198" s="11"/>
    </row>
    <row r="1199" spans="3:4" x14ac:dyDescent="0.25">
      <c r="C1199" s="11"/>
      <c r="D1199" s="11"/>
    </row>
    <row r="1200" spans="3:4" x14ac:dyDescent="0.25">
      <c r="C1200" s="11"/>
      <c r="D1200" s="11"/>
    </row>
    <row r="1201" spans="3:4" x14ac:dyDescent="0.25">
      <c r="C1201" s="11"/>
      <c r="D1201" s="11"/>
    </row>
    <row r="1202" spans="3:4" x14ac:dyDescent="0.25">
      <c r="C1202" s="11"/>
      <c r="D1202" s="11"/>
    </row>
    <row r="1203" spans="3:4" x14ac:dyDescent="0.25">
      <c r="C1203" s="11"/>
      <c r="D1203" s="11"/>
    </row>
    <row r="1204" spans="3:4" x14ac:dyDescent="0.25">
      <c r="C1204" s="11"/>
      <c r="D1204" s="11"/>
    </row>
    <row r="1205" spans="3:4" x14ac:dyDescent="0.25">
      <c r="C1205" s="11"/>
      <c r="D1205" s="11"/>
    </row>
    <row r="1206" spans="3:4" x14ac:dyDescent="0.25">
      <c r="C1206" s="11"/>
      <c r="D1206" s="11"/>
    </row>
    <row r="1207" spans="3:4" x14ac:dyDescent="0.25">
      <c r="C1207" s="11"/>
      <c r="D1207" s="11"/>
    </row>
    <row r="1208" spans="3:4" x14ac:dyDescent="0.25">
      <c r="C1208" s="11"/>
      <c r="D1208" s="11"/>
    </row>
    <row r="1209" spans="3:4" x14ac:dyDescent="0.25">
      <c r="C1209" s="11"/>
      <c r="D1209" s="11"/>
    </row>
    <row r="1210" spans="3:4" x14ac:dyDescent="0.25">
      <c r="C1210" s="11"/>
      <c r="D1210" s="11"/>
    </row>
    <row r="1211" spans="3:4" x14ac:dyDescent="0.25">
      <c r="C1211" s="11"/>
      <c r="D1211" s="11"/>
    </row>
    <row r="1212" spans="3:4" x14ac:dyDescent="0.25">
      <c r="C1212" s="11"/>
      <c r="D1212" s="11"/>
    </row>
    <row r="1213" spans="3:4" x14ac:dyDescent="0.25">
      <c r="C1213" s="11"/>
      <c r="D1213" s="11"/>
    </row>
    <row r="1214" spans="3:4" x14ac:dyDescent="0.25">
      <c r="C1214" s="11"/>
      <c r="D1214" s="11"/>
    </row>
    <row r="1215" spans="3:4" x14ac:dyDescent="0.25">
      <c r="C1215" s="11"/>
      <c r="D1215" s="11"/>
    </row>
    <row r="1216" spans="3:4" x14ac:dyDescent="0.25">
      <c r="C1216" s="11"/>
      <c r="D1216" s="11"/>
    </row>
    <row r="1217" spans="3:4" x14ac:dyDescent="0.25">
      <c r="C1217" s="11"/>
      <c r="D1217" s="11"/>
    </row>
    <row r="1218" spans="3:4" x14ac:dyDescent="0.25">
      <c r="C1218" s="11"/>
      <c r="D1218" s="11"/>
    </row>
    <row r="1219" spans="3:4" x14ac:dyDescent="0.25">
      <c r="C1219" s="11"/>
      <c r="D1219" s="11"/>
    </row>
    <row r="1220" spans="3:4" x14ac:dyDescent="0.25">
      <c r="C1220" s="11"/>
      <c r="D1220" s="11"/>
    </row>
    <row r="1221" spans="3:4" x14ac:dyDescent="0.25">
      <c r="C1221" s="11"/>
      <c r="D1221" s="11"/>
    </row>
    <row r="1222" spans="3:4" x14ac:dyDescent="0.25">
      <c r="C1222" s="11"/>
      <c r="D1222" s="11"/>
    </row>
    <row r="1223" spans="3:4" x14ac:dyDescent="0.25">
      <c r="C1223" s="11"/>
      <c r="D1223" s="11"/>
    </row>
    <row r="1224" spans="3:4" x14ac:dyDescent="0.25">
      <c r="C1224" s="11"/>
      <c r="D1224" s="11"/>
    </row>
    <row r="1225" spans="3:4" x14ac:dyDescent="0.25">
      <c r="C1225" s="11"/>
      <c r="D1225" s="11"/>
    </row>
    <row r="1226" spans="3:4" x14ac:dyDescent="0.25">
      <c r="C1226" s="11"/>
      <c r="D1226" s="11"/>
    </row>
    <row r="1227" spans="3:4" x14ac:dyDescent="0.25">
      <c r="C1227" s="11"/>
      <c r="D1227" s="11"/>
    </row>
    <row r="1228" spans="3:4" x14ac:dyDescent="0.25">
      <c r="C1228" s="11"/>
      <c r="D1228" s="11"/>
    </row>
    <row r="1229" spans="3:4" x14ac:dyDescent="0.25">
      <c r="C1229" s="11"/>
      <c r="D1229" s="11"/>
    </row>
    <row r="1230" spans="3:4" x14ac:dyDescent="0.25">
      <c r="C1230" s="11"/>
      <c r="D1230" s="11"/>
    </row>
    <row r="1231" spans="3:4" x14ac:dyDescent="0.25">
      <c r="C1231" s="11"/>
      <c r="D1231" s="11"/>
    </row>
    <row r="1232" spans="3:4" x14ac:dyDescent="0.25">
      <c r="C1232" s="11"/>
      <c r="D1232" s="11"/>
    </row>
    <row r="1233" spans="3:4" x14ac:dyDescent="0.25">
      <c r="C1233" s="11"/>
      <c r="D1233" s="11"/>
    </row>
    <row r="1234" spans="3:4" x14ac:dyDescent="0.25">
      <c r="C1234" s="11"/>
      <c r="D1234" s="11"/>
    </row>
    <row r="1235" spans="3:4" x14ac:dyDescent="0.25">
      <c r="C1235" s="11"/>
      <c r="D1235" s="11"/>
    </row>
    <row r="1236" spans="3:4" x14ac:dyDescent="0.25">
      <c r="C1236" s="11"/>
      <c r="D1236" s="11"/>
    </row>
    <row r="1237" spans="3:4" x14ac:dyDescent="0.25">
      <c r="C1237" s="11"/>
      <c r="D1237" s="11"/>
    </row>
    <row r="1238" spans="3:4" x14ac:dyDescent="0.25">
      <c r="C1238" s="11"/>
      <c r="D1238" s="11"/>
    </row>
    <row r="1239" spans="3:4" x14ac:dyDescent="0.25">
      <c r="C1239" s="11"/>
      <c r="D1239" s="11"/>
    </row>
    <row r="1240" spans="3:4" x14ac:dyDescent="0.25">
      <c r="C1240" s="11"/>
      <c r="D1240" s="11"/>
    </row>
    <row r="1241" spans="3:4" x14ac:dyDescent="0.25">
      <c r="C1241" s="11"/>
      <c r="D1241" s="11"/>
    </row>
    <row r="1242" spans="3:4" x14ac:dyDescent="0.25">
      <c r="C1242" s="11"/>
      <c r="D1242" s="11"/>
    </row>
    <row r="1243" spans="3:4" x14ac:dyDescent="0.25">
      <c r="C1243" s="11"/>
      <c r="D1243" s="11"/>
    </row>
    <row r="1244" spans="3:4" x14ac:dyDescent="0.25">
      <c r="C1244" s="11"/>
      <c r="D1244" s="11"/>
    </row>
    <row r="1245" spans="3:4" x14ac:dyDescent="0.25">
      <c r="C1245" s="11"/>
      <c r="D1245" s="11"/>
    </row>
    <row r="1246" spans="3:4" x14ac:dyDescent="0.25">
      <c r="C1246" s="11"/>
      <c r="D1246" s="11"/>
    </row>
    <row r="1247" spans="3:4" x14ac:dyDescent="0.25">
      <c r="C1247" s="11"/>
      <c r="D1247" s="11"/>
    </row>
    <row r="1248" spans="3:4" x14ac:dyDescent="0.25">
      <c r="C1248" s="11"/>
      <c r="D1248" s="11"/>
    </row>
    <row r="1249" spans="3:4" x14ac:dyDescent="0.25">
      <c r="C1249" s="11"/>
      <c r="D1249" s="11"/>
    </row>
    <row r="1250" spans="3:4" x14ac:dyDescent="0.25">
      <c r="C1250" s="11"/>
      <c r="D1250" s="11"/>
    </row>
    <row r="1251" spans="3:4" x14ac:dyDescent="0.25">
      <c r="C1251" s="11"/>
      <c r="D1251" s="11"/>
    </row>
    <row r="1252" spans="3:4" x14ac:dyDescent="0.25">
      <c r="C1252" s="11"/>
      <c r="D1252" s="11"/>
    </row>
    <row r="1253" spans="3:4" x14ac:dyDescent="0.25">
      <c r="C1253" s="11"/>
      <c r="D1253" s="11"/>
    </row>
    <row r="1254" spans="3:4" x14ac:dyDescent="0.25">
      <c r="C1254" s="11"/>
      <c r="D1254" s="11"/>
    </row>
    <row r="1255" spans="3:4" x14ac:dyDescent="0.25">
      <c r="C1255" s="11"/>
      <c r="D1255" s="11"/>
    </row>
    <row r="1256" spans="3:4" x14ac:dyDescent="0.25">
      <c r="C1256" s="11"/>
      <c r="D1256" s="11"/>
    </row>
    <row r="1257" spans="3:4" x14ac:dyDescent="0.25">
      <c r="C1257" s="11"/>
      <c r="D1257" s="11"/>
    </row>
    <row r="1258" spans="3:4" x14ac:dyDescent="0.25">
      <c r="C1258" s="11"/>
      <c r="D1258" s="11"/>
    </row>
    <row r="1259" spans="3:4" x14ac:dyDescent="0.25">
      <c r="C1259" s="11"/>
      <c r="D1259" s="11"/>
    </row>
    <row r="1260" spans="3:4" x14ac:dyDescent="0.25">
      <c r="C1260" s="11"/>
      <c r="D1260" s="11"/>
    </row>
    <row r="1261" spans="3:4" x14ac:dyDescent="0.25">
      <c r="C1261" s="11"/>
      <c r="D1261" s="11"/>
    </row>
    <row r="1262" spans="3:4" x14ac:dyDescent="0.25">
      <c r="C1262" s="11"/>
      <c r="D1262" s="11"/>
    </row>
    <row r="1263" spans="3:4" x14ac:dyDescent="0.25">
      <c r="C1263" s="11"/>
      <c r="D1263" s="11"/>
    </row>
    <row r="1264" spans="3:4" x14ac:dyDescent="0.25">
      <c r="C1264" s="11"/>
      <c r="D1264" s="11"/>
    </row>
    <row r="1265" spans="3:4" x14ac:dyDescent="0.25">
      <c r="C1265" s="11"/>
      <c r="D1265" s="11"/>
    </row>
    <row r="1266" spans="3:4" x14ac:dyDescent="0.25">
      <c r="C1266" s="11"/>
      <c r="D1266" s="11"/>
    </row>
    <row r="1267" spans="3:4" x14ac:dyDescent="0.25">
      <c r="C1267" s="11"/>
      <c r="D1267" s="11"/>
    </row>
    <row r="1268" spans="3:4" x14ac:dyDescent="0.25">
      <c r="C1268" s="11"/>
      <c r="D1268" s="11"/>
    </row>
    <row r="1269" spans="3:4" x14ac:dyDescent="0.25">
      <c r="C1269" s="11"/>
      <c r="D1269" s="11"/>
    </row>
    <row r="1270" spans="3:4" x14ac:dyDescent="0.25">
      <c r="C1270" s="11"/>
      <c r="D1270" s="11"/>
    </row>
    <row r="1271" spans="3:4" x14ac:dyDescent="0.25">
      <c r="C1271" s="11"/>
      <c r="D1271" s="11"/>
    </row>
    <row r="1272" spans="3:4" x14ac:dyDescent="0.25">
      <c r="C1272" s="11"/>
      <c r="D1272" s="11"/>
    </row>
    <row r="1273" spans="3:4" x14ac:dyDescent="0.25">
      <c r="C1273" s="11"/>
      <c r="D1273" s="11"/>
    </row>
    <row r="1274" spans="3:4" x14ac:dyDescent="0.25">
      <c r="C1274" s="11"/>
      <c r="D1274" s="11"/>
    </row>
    <row r="1275" spans="3:4" x14ac:dyDescent="0.25">
      <c r="C1275" s="11"/>
      <c r="D1275" s="11"/>
    </row>
    <row r="1276" spans="3:4" x14ac:dyDescent="0.25">
      <c r="C1276" s="11"/>
      <c r="D1276" s="11"/>
    </row>
    <row r="1277" spans="3:4" x14ac:dyDescent="0.25">
      <c r="C1277" s="11"/>
      <c r="D1277" s="11"/>
    </row>
    <row r="1278" spans="3:4" x14ac:dyDescent="0.25">
      <c r="C1278" s="11"/>
      <c r="D1278" s="11"/>
    </row>
    <row r="1279" spans="3:4" x14ac:dyDescent="0.25">
      <c r="C1279" s="11"/>
      <c r="D1279" s="11"/>
    </row>
    <row r="1280" spans="3:4" x14ac:dyDescent="0.25">
      <c r="C1280" s="11"/>
      <c r="D1280" s="11"/>
    </row>
    <row r="1281" spans="3:4" x14ac:dyDescent="0.25">
      <c r="C1281" s="11"/>
      <c r="D1281" s="11"/>
    </row>
    <row r="1282" spans="3:4" x14ac:dyDescent="0.25">
      <c r="C1282" s="11"/>
      <c r="D1282" s="11"/>
    </row>
    <row r="1283" spans="3:4" x14ac:dyDescent="0.25">
      <c r="C1283" s="11"/>
      <c r="D1283" s="11"/>
    </row>
    <row r="1284" spans="3:4" x14ac:dyDescent="0.25">
      <c r="C1284" s="11"/>
      <c r="D1284" s="11"/>
    </row>
    <row r="1285" spans="3:4" x14ac:dyDescent="0.25">
      <c r="C1285" s="11"/>
      <c r="D1285" s="11"/>
    </row>
    <row r="1286" spans="3:4" x14ac:dyDescent="0.25">
      <c r="C1286" s="11"/>
      <c r="D1286" s="11"/>
    </row>
    <row r="1287" spans="3:4" x14ac:dyDescent="0.25">
      <c r="C1287" s="11"/>
      <c r="D1287" s="11"/>
    </row>
    <row r="1288" spans="3:4" x14ac:dyDescent="0.25">
      <c r="C1288" s="11"/>
      <c r="D1288" s="11"/>
    </row>
    <row r="1289" spans="3:4" x14ac:dyDescent="0.25">
      <c r="C1289" s="11"/>
      <c r="D1289" s="11"/>
    </row>
    <row r="1290" spans="3:4" x14ac:dyDescent="0.25">
      <c r="C1290" s="11"/>
      <c r="D1290" s="11"/>
    </row>
    <row r="1291" spans="3:4" x14ac:dyDescent="0.25">
      <c r="C1291" s="11"/>
      <c r="D1291" s="11"/>
    </row>
    <row r="1292" spans="3:4" x14ac:dyDescent="0.25">
      <c r="C1292" s="11"/>
      <c r="D1292" s="11"/>
    </row>
    <row r="1293" spans="3:4" x14ac:dyDescent="0.25">
      <c r="C1293" s="11"/>
      <c r="D1293" s="11"/>
    </row>
    <row r="1294" spans="3:4" x14ac:dyDescent="0.25">
      <c r="C1294" s="11"/>
      <c r="D1294" s="11"/>
    </row>
    <row r="1295" spans="3:4" x14ac:dyDescent="0.25">
      <c r="C1295" s="11"/>
      <c r="D1295" s="11"/>
    </row>
    <row r="1296" spans="3:4" x14ac:dyDescent="0.25">
      <c r="C1296" s="11"/>
      <c r="D1296" s="11"/>
    </row>
    <row r="1297" spans="3:4" x14ac:dyDescent="0.25">
      <c r="C1297" s="11"/>
      <c r="D1297" s="11"/>
    </row>
    <row r="1298" spans="3:4" x14ac:dyDescent="0.25">
      <c r="C1298" s="11"/>
      <c r="D1298" s="11"/>
    </row>
    <row r="1299" spans="3:4" x14ac:dyDescent="0.25">
      <c r="C1299" s="11"/>
      <c r="D1299" s="11"/>
    </row>
    <row r="1300" spans="3:4" x14ac:dyDescent="0.25">
      <c r="C1300" s="11"/>
      <c r="D1300" s="11"/>
    </row>
    <row r="1301" spans="3:4" x14ac:dyDescent="0.25">
      <c r="C1301" s="11"/>
      <c r="D1301" s="11"/>
    </row>
    <row r="1302" spans="3:4" x14ac:dyDescent="0.25">
      <c r="C1302" s="11"/>
      <c r="D1302" s="11"/>
    </row>
    <row r="1303" spans="3:4" x14ac:dyDescent="0.25">
      <c r="C1303" s="11"/>
      <c r="D1303" s="11"/>
    </row>
    <row r="1304" spans="3:4" x14ac:dyDescent="0.25">
      <c r="C1304" s="11"/>
      <c r="D1304" s="11"/>
    </row>
    <row r="1305" spans="3:4" x14ac:dyDescent="0.25">
      <c r="C1305" s="11"/>
      <c r="D1305" s="11"/>
    </row>
    <row r="1306" spans="3:4" x14ac:dyDescent="0.25">
      <c r="C1306" s="11"/>
      <c r="D1306" s="11"/>
    </row>
    <row r="1307" spans="3:4" x14ac:dyDescent="0.25">
      <c r="C1307" s="11"/>
      <c r="D1307" s="11"/>
    </row>
    <row r="1308" spans="3:4" x14ac:dyDescent="0.25">
      <c r="C1308" s="11"/>
      <c r="D1308" s="11"/>
    </row>
    <row r="1309" spans="3:4" x14ac:dyDescent="0.25">
      <c r="C1309" s="11"/>
      <c r="D1309" s="11"/>
    </row>
    <row r="1310" spans="3:4" x14ac:dyDescent="0.25">
      <c r="C1310" s="11"/>
      <c r="D1310" s="11"/>
    </row>
    <row r="1311" spans="3:4" x14ac:dyDescent="0.25">
      <c r="C1311" s="11"/>
      <c r="D1311" s="11"/>
    </row>
    <row r="1312" spans="3:4" x14ac:dyDescent="0.25">
      <c r="C1312" s="11"/>
      <c r="D1312" s="11"/>
    </row>
    <row r="1313" spans="3:4" x14ac:dyDescent="0.25">
      <c r="C1313" s="11"/>
      <c r="D1313" s="11"/>
    </row>
    <row r="1314" spans="3:4" x14ac:dyDescent="0.25">
      <c r="C1314" s="11"/>
      <c r="D1314" s="11"/>
    </row>
    <row r="1315" spans="3:4" x14ac:dyDescent="0.25">
      <c r="C1315" s="11"/>
      <c r="D1315" s="11"/>
    </row>
    <row r="1316" spans="3:4" x14ac:dyDescent="0.25">
      <c r="C1316" s="11"/>
      <c r="D1316" s="11"/>
    </row>
    <row r="1317" spans="3:4" x14ac:dyDescent="0.25">
      <c r="C1317" s="11"/>
      <c r="D1317" s="11"/>
    </row>
    <row r="1318" spans="3:4" x14ac:dyDescent="0.25">
      <c r="C1318" s="11"/>
      <c r="D1318" s="11"/>
    </row>
    <row r="1319" spans="3:4" x14ac:dyDescent="0.25">
      <c r="C1319" s="11"/>
      <c r="D1319" s="11"/>
    </row>
    <row r="1320" spans="3:4" x14ac:dyDescent="0.25">
      <c r="C1320" s="11"/>
      <c r="D1320" s="11"/>
    </row>
    <row r="1321" spans="3:4" x14ac:dyDescent="0.25">
      <c r="C1321" s="11"/>
      <c r="D1321" s="11"/>
    </row>
    <row r="1322" spans="3:4" x14ac:dyDescent="0.25">
      <c r="C1322" s="11"/>
      <c r="D1322" s="11"/>
    </row>
    <row r="1323" spans="3:4" x14ac:dyDescent="0.25">
      <c r="C1323" s="11"/>
      <c r="D1323" s="11"/>
    </row>
    <row r="1324" spans="3:4" x14ac:dyDescent="0.25">
      <c r="C1324" s="11"/>
      <c r="D1324" s="11"/>
    </row>
    <row r="1325" spans="3:4" x14ac:dyDescent="0.25">
      <c r="C1325" s="11"/>
      <c r="D1325" s="11"/>
    </row>
    <row r="1326" spans="3:4" x14ac:dyDescent="0.25">
      <c r="C1326" s="11"/>
      <c r="D1326" s="11"/>
    </row>
    <row r="1327" spans="3:4" x14ac:dyDescent="0.25">
      <c r="C1327" s="11"/>
      <c r="D1327" s="11"/>
    </row>
    <row r="1328" spans="3:4" x14ac:dyDescent="0.25">
      <c r="C1328" s="11"/>
      <c r="D1328" s="11"/>
    </row>
    <row r="1329" spans="3:4" x14ac:dyDescent="0.25">
      <c r="C1329" s="11"/>
      <c r="D1329" s="11"/>
    </row>
    <row r="1330" spans="3:4" x14ac:dyDescent="0.25">
      <c r="C1330" s="11"/>
      <c r="D1330" s="11"/>
    </row>
    <row r="1331" spans="3:4" x14ac:dyDescent="0.25">
      <c r="C1331" s="11"/>
      <c r="D1331" s="11"/>
    </row>
    <row r="1332" spans="3:4" x14ac:dyDescent="0.25">
      <c r="C1332" s="11"/>
      <c r="D1332" s="11"/>
    </row>
    <row r="1333" spans="3:4" x14ac:dyDescent="0.25">
      <c r="C1333" s="11"/>
      <c r="D1333" s="11"/>
    </row>
    <row r="1334" spans="3:4" x14ac:dyDescent="0.25">
      <c r="C1334" s="11"/>
      <c r="D1334" s="11"/>
    </row>
    <row r="1335" spans="3:4" x14ac:dyDescent="0.25">
      <c r="C1335" s="11"/>
      <c r="D1335" s="11"/>
    </row>
    <row r="1336" spans="3:4" x14ac:dyDescent="0.25">
      <c r="C1336" s="11"/>
      <c r="D1336" s="11"/>
    </row>
    <row r="1337" spans="3:4" x14ac:dyDescent="0.25">
      <c r="C1337" s="11"/>
      <c r="D1337" s="11"/>
    </row>
    <row r="1338" spans="3:4" x14ac:dyDescent="0.25">
      <c r="C1338" s="11"/>
      <c r="D1338" s="11"/>
    </row>
    <row r="1339" spans="3:4" x14ac:dyDescent="0.25">
      <c r="C1339" s="11"/>
      <c r="D1339" s="11"/>
    </row>
    <row r="1340" spans="3:4" x14ac:dyDescent="0.25">
      <c r="C1340" s="11"/>
      <c r="D1340" s="11"/>
    </row>
    <row r="1341" spans="3:4" x14ac:dyDescent="0.25">
      <c r="C1341" s="11"/>
      <c r="D1341" s="11"/>
    </row>
    <row r="1342" spans="3:4" x14ac:dyDescent="0.25">
      <c r="C1342" s="11"/>
      <c r="D1342" s="11"/>
    </row>
    <row r="1343" spans="3:4" x14ac:dyDescent="0.25">
      <c r="C1343" s="11"/>
      <c r="D1343" s="11"/>
    </row>
    <row r="1344" spans="3:4" x14ac:dyDescent="0.25">
      <c r="C1344" s="11"/>
      <c r="D1344" s="11"/>
    </row>
    <row r="1345" spans="3:4" x14ac:dyDescent="0.25">
      <c r="C1345" s="11"/>
      <c r="D1345" s="11"/>
    </row>
    <row r="1346" spans="3:4" x14ac:dyDescent="0.25">
      <c r="C1346" s="11"/>
      <c r="D1346" s="11"/>
    </row>
    <row r="1347" spans="3:4" x14ac:dyDescent="0.25">
      <c r="C1347" s="11"/>
      <c r="D1347" s="11"/>
    </row>
    <row r="1348" spans="3:4" x14ac:dyDescent="0.25">
      <c r="C1348" s="11"/>
      <c r="D1348" s="11"/>
    </row>
    <row r="1349" spans="3:4" x14ac:dyDescent="0.25">
      <c r="C1349" s="11"/>
      <c r="D1349" s="11"/>
    </row>
    <row r="1350" spans="3:4" x14ac:dyDescent="0.25">
      <c r="C1350" s="11"/>
      <c r="D1350" s="11"/>
    </row>
    <row r="1351" spans="3:4" x14ac:dyDescent="0.25">
      <c r="C1351" s="11"/>
      <c r="D1351" s="11"/>
    </row>
    <row r="1352" spans="3:4" x14ac:dyDescent="0.25">
      <c r="C1352" s="11"/>
      <c r="D1352" s="11"/>
    </row>
    <row r="1353" spans="3:4" x14ac:dyDescent="0.25">
      <c r="C1353" s="11"/>
      <c r="D1353" s="11"/>
    </row>
    <row r="1354" spans="3:4" x14ac:dyDescent="0.25">
      <c r="C1354" s="11"/>
      <c r="D1354" s="11"/>
    </row>
    <row r="1355" spans="3:4" x14ac:dyDescent="0.25">
      <c r="C1355" s="11"/>
      <c r="D1355" s="11"/>
    </row>
    <row r="1356" spans="3:4" x14ac:dyDescent="0.25">
      <c r="C1356" s="11"/>
      <c r="D1356" s="11"/>
    </row>
    <row r="1357" spans="3:4" x14ac:dyDescent="0.25">
      <c r="C1357" s="11"/>
      <c r="D1357" s="11"/>
    </row>
    <row r="1358" spans="3:4" x14ac:dyDescent="0.25">
      <c r="C1358" s="11"/>
      <c r="D1358" s="11"/>
    </row>
    <row r="1359" spans="3:4" x14ac:dyDescent="0.25">
      <c r="C1359" s="11"/>
      <c r="D1359" s="11"/>
    </row>
    <row r="1360" spans="3:4" x14ac:dyDescent="0.25">
      <c r="C1360" s="11"/>
      <c r="D1360" s="11"/>
    </row>
    <row r="1361" spans="3:4" x14ac:dyDescent="0.25">
      <c r="C1361" s="11"/>
      <c r="D1361" s="11"/>
    </row>
    <row r="1362" spans="3:4" x14ac:dyDescent="0.25">
      <c r="C1362" s="11"/>
      <c r="D1362" s="11"/>
    </row>
    <row r="1363" spans="3:4" x14ac:dyDescent="0.25">
      <c r="C1363" s="11"/>
      <c r="D1363" s="11"/>
    </row>
    <row r="1364" spans="3:4" x14ac:dyDescent="0.25">
      <c r="C1364" s="11"/>
      <c r="D1364" s="11"/>
    </row>
    <row r="1365" spans="3:4" x14ac:dyDescent="0.25">
      <c r="C1365" s="11"/>
      <c r="D1365" s="11"/>
    </row>
    <row r="1366" spans="3:4" x14ac:dyDescent="0.25">
      <c r="C1366" s="11"/>
      <c r="D1366" s="11"/>
    </row>
    <row r="1367" spans="3:4" x14ac:dyDescent="0.25">
      <c r="C1367" s="11"/>
      <c r="D1367" s="11"/>
    </row>
    <row r="1368" spans="3:4" x14ac:dyDescent="0.25">
      <c r="C1368" s="11"/>
      <c r="D1368" s="11"/>
    </row>
    <row r="1369" spans="3:4" x14ac:dyDescent="0.25">
      <c r="C1369" s="11"/>
      <c r="D1369" s="11"/>
    </row>
    <row r="1370" spans="3:4" x14ac:dyDescent="0.25">
      <c r="C1370" s="11"/>
      <c r="D1370" s="11"/>
    </row>
    <row r="1371" spans="3:4" x14ac:dyDescent="0.25">
      <c r="C1371" s="11"/>
      <c r="D1371" s="11"/>
    </row>
    <row r="1372" spans="3:4" x14ac:dyDescent="0.25">
      <c r="C1372" s="11"/>
      <c r="D1372" s="11"/>
    </row>
    <row r="1373" spans="3:4" x14ac:dyDescent="0.25">
      <c r="C1373" s="11"/>
      <c r="D1373" s="11"/>
    </row>
    <row r="1374" spans="3:4" x14ac:dyDescent="0.25">
      <c r="C1374" s="11"/>
      <c r="D1374" s="11"/>
    </row>
    <row r="1375" spans="3:4" x14ac:dyDescent="0.25">
      <c r="C1375" s="11"/>
      <c r="D1375" s="11"/>
    </row>
    <row r="1376" spans="3:4" x14ac:dyDescent="0.25">
      <c r="C1376" s="11"/>
      <c r="D1376" s="11"/>
    </row>
    <row r="1377" spans="3:4" x14ac:dyDescent="0.25">
      <c r="C1377" s="11"/>
      <c r="D1377" s="11"/>
    </row>
    <row r="1378" spans="3:4" x14ac:dyDescent="0.25">
      <c r="C1378" s="11"/>
      <c r="D1378" s="11"/>
    </row>
    <row r="1379" spans="3:4" x14ac:dyDescent="0.25">
      <c r="C1379" s="11"/>
      <c r="D1379" s="11"/>
    </row>
    <row r="1380" spans="3:4" x14ac:dyDescent="0.25">
      <c r="C1380" s="11"/>
      <c r="D1380" s="11"/>
    </row>
    <row r="1381" spans="3:4" x14ac:dyDescent="0.25">
      <c r="C1381" s="11"/>
      <c r="D1381" s="11"/>
    </row>
    <row r="1382" spans="3:4" x14ac:dyDescent="0.25">
      <c r="C1382" s="11"/>
      <c r="D1382" s="11"/>
    </row>
    <row r="1383" spans="3:4" x14ac:dyDescent="0.25">
      <c r="C1383" s="11"/>
      <c r="D1383" s="11"/>
    </row>
    <row r="1384" spans="3:4" x14ac:dyDescent="0.25">
      <c r="C1384" s="11"/>
      <c r="D1384" s="11"/>
    </row>
    <row r="1385" spans="3:4" x14ac:dyDescent="0.25">
      <c r="C1385" s="11"/>
      <c r="D1385" s="11"/>
    </row>
    <row r="1386" spans="3:4" x14ac:dyDescent="0.25">
      <c r="C1386" s="11"/>
      <c r="D1386" s="11"/>
    </row>
    <row r="1387" spans="3:4" x14ac:dyDescent="0.25">
      <c r="C1387" s="11"/>
      <c r="D1387" s="11"/>
    </row>
    <row r="1388" spans="3:4" x14ac:dyDescent="0.25">
      <c r="C1388" s="11"/>
      <c r="D1388" s="11"/>
    </row>
    <row r="1389" spans="3:4" x14ac:dyDescent="0.25">
      <c r="C1389" s="11"/>
      <c r="D1389" s="11"/>
    </row>
    <row r="1390" spans="3:4" x14ac:dyDescent="0.25">
      <c r="C1390" s="11"/>
      <c r="D1390" s="11"/>
    </row>
    <row r="1391" spans="3:4" x14ac:dyDescent="0.25">
      <c r="C1391" s="11"/>
      <c r="D1391" s="11"/>
    </row>
    <row r="1392" spans="3:4" x14ac:dyDescent="0.25">
      <c r="C1392" s="11"/>
      <c r="D1392" s="11"/>
    </row>
    <row r="1393" spans="3:4" x14ac:dyDescent="0.25">
      <c r="C1393" s="11"/>
      <c r="D1393" s="11"/>
    </row>
    <row r="1394" spans="3:4" x14ac:dyDescent="0.25">
      <c r="C1394" s="11"/>
      <c r="D1394" s="11"/>
    </row>
    <row r="1395" spans="3:4" x14ac:dyDescent="0.25">
      <c r="C1395" s="11"/>
      <c r="D1395" s="11"/>
    </row>
    <row r="1396" spans="3:4" x14ac:dyDescent="0.25">
      <c r="C1396" s="11"/>
      <c r="D1396" s="11"/>
    </row>
    <row r="1397" spans="3:4" x14ac:dyDescent="0.25">
      <c r="C1397" s="11"/>
      <c r="D1397" s="11"/>
    </row>
    <row r="1398" spans="3:4" x14ac:dyDescent="0.25">
      <c r="C1398" s="11"/>
      <c r="D1398" s="11"/>
    </row>
    <row r="1399" spans="3:4" x14ac:dyDescent="0.25">
      <c r="C1399" s="11"/>
      <c r="D1399" s="11"/>
    </row>
    <row r="1400" spans="3:4" x14ac:dyDescent="0.25">
      <c r="C1400" s="11"/>
      <c r="D1400" s="11"/>
    </row>
    <row r="1401" spans="3:4" x14ac:dyDescent="0.25">
      <c r="C1401" s="11"/>
      <c r="D1401" s="11"/>
    </row>
    <row r="1402" spans="3:4" x14ac:dyDescent="0.25">
      <c r="C1402" s="11"/>
      <c r="D1402" s="11"/>
    </row>
    <row r="1403" spans="3:4" x14ac:dyDescent="0.25">
      <c r="C1403" s="11"/>
      <c r="D1403" s="11"/>
    </row>
    <row r="1404" spans="3:4" x14ac:dyDescent="0.25">
      <c r="C1404" s="11"/>
      <c r="D1404" s="11"/>
    </row>
    <row r="1405" spans="3:4" x14ac:dyDescent="0.25">
      <c r="C1405" s="11"/>
      <c r="D1405" s="11"/>
    </row>
    <row r="1406" spans="3:4" x14ac:dyDescent="0.25">
      <c r="C1406" s="11"/>
      <c r="D1406" s="11"/>
    </row>
    <row r="1407" spans="3:4" x14ac:dyDescent="0.25">
      <c r="C1407" s="11"/>
      <c r="D1407" s="11"/>
    </row>
    <row r="1408" spans="3:4" x14ac:dyDescent="0.25">
      <c r="C1408" s="11"/>
      <c r="D1408" s="11"/>
    </row>
    <row r="1409" spans="3:4" x14ac:dyDescent="0.25">
      <c r="C1409" s="11"/>
      <c r="D1409" s="11"/>
    </row>
    <row r="1410" spans="3:4" x14ac:dyDescent="0.25">
      <c r="C1410" s="11"/>
      <c r="D1410" s="11"/>
    </row>
    <row r="1411" spans="3:4" x14ac:dyDescent="0.25">
      <c r="C1411" s="11"/>
      <c r="D1411" s="11"/>
    </row>
    <row r="1412" spans="3:4" x14ac:dyDescent="0.25">
      <c r="C1412" s="11"/>
      <c r="D1412" s="11"/>
    </row>
    <row r="1413" spans="3:4" x14ac:dyDescent="0.25">
      <c r="C1413" s="11"/>
      <c r="D1413" s="11"/>
    </row>
    <row r="1414" spans="3:4" x14ac:dyDescent="0.25">
      <c r="C1414" s="11"/>
      <c r="D1414" s="11"/>
    </row>
    <row r="1415" spans="3:4" x14ac:dyDescent="0.25">
      <c r="C1415" s="11"/>
      <c r="D1415" s="11"/>
    </row>
    <row r="1416" spans="3:4" x14ac:dyDescent="0.25">
      <c r="C1416" s="11"/>
      <c r="D1416" s="11"/>
    </row>
    <row r="1417" spans="3:4" x14ac:dyDescent="0.25">
      <c r="C1417" s="11"/>
      <c r="D1417" s="11"/>
    </row>
    <row r="1418" spans="3:4" x14ac:dyDescent="0.25">
      <c r="C1418" s="11"/>
      <c r="D1418" s="11"/>
    </row>
    <row r="1419" spans="3:4" x14ac:dyDescent="0.25">
      <c r="C1419" s="11"/>
      <c r="D1419" s="11"/>
    </row>
    <row r="1420" spans="3:4" x14ac:dyDescent="0.25">
      <c r="C1420" s="11"/>
      <c r="D1420" s="11"/>
    </row>
    <row r="1421" spans="3:4" x14ac:dyDescent="0.25">
      <c r="C1421" s="11"/>
      <c r="D1421" s="11"/>
    </row>
    <row r="1422" spans="3:4" x14ac:dyDescent="0.25">
      <c r="C1422" s="11"/>
      <c r="D1422" s="11"/>
    </row>
    <row r="1423" spans="3:4" x14ac:dyDescent="0.25">
      <c r="C1423" s="11"/>
      <c r="D1423" s="11"/>
    </row>
    <row r="1424" spans="3:4" x14ac:dyDescent="0.25">
      <c r="C1424" s="11"/>
      <c r="D1424" s="11"/>
    </row>
    <row r="1425" spans="3:4" x14ac:dyDescent="0.25">
      <c r="C1425" s="11"/>
      <c r="D1425" s="11"/>
    </row>
    <row r="1426" spans="3:4" x14ac:dyDescent="0.25">
      <c r="C1426" s="11"/>
      <c r="D1426" s="11"/>
    </row>
    <row r="1427" spans="3:4" x14ac:dyDescent="0.25">
      <c r="C1427" s="11"/>
      <c r="D1427" s="11"/>
    </row>
    <row r="1428" spans="3:4" x14ac:dyDescent="0.25">
      <c r="C1428" s="11"/>
      <c r="D1428" s="11"/>
    </row>
    <row r="1429" spans="3:4" x14ac:dyDescent="0.25">
      <c r="C1429" s="11"/>
      <c r="D1429" s="11"/>
    </row>
    <row r="1430" spans="3:4" x14ac:dyDescent="0.25">
      <c r="C1430" s="11"/>
      <c r="D1430" s="11"/>
    </row>
    <row r="1431" spans="3:4" x14ac:dyDescent="0.25">
      <c r="C1431" s="11"/>
      <c r="D1431" s="11"/>
    </row>
    <row r="1432" spans="3:4" x14ac:dyDescent="0.25">
      <c r="C1432" s="11"/>
      <c r="D1432" s="11"/>
    </row>
    <row r="1433" spans="3:4" x14ac:dyDescent="0.25">
      <c r="C1433" s="11"/>
      <c r="D1433" s="11"/>
    </row>
    <row r="1434" spans="3:4" x14ac:dyDescent="0.25">
      <c r="C1434" s="11"/>
      <c r="D1434" s="11"/>
    </row>
    <row r="1435" spans="3:4" x14ac:dyDescent="0.25">
      <c r="C1435" s="11"/>
      <c r="D1435" s="11"/>
    </row>
    <row r="1436" spans="3:4" x14ac:dyDescent="0.25">
      <c r="C1436" s="11"/>
      <c r="D1436" s="11"/>
    </row>
    <row r="1437" spans="3:4" x14ac:dyDescent="0.25">
      <c r="C1437" s="11"/>
      <c r="D1437" s="11"/>
    </row>
    <row r="1438" spans="3:4" x14ac:dyDescent="0.25">
      <c r="C1438" s="11"/>
      <c r="D1438" s="11"/>
    </row>
    <row r="1439" spans="3:4" x14ac:dyDescent="0.25">
      <c r="C1439" s="11"/>
      <c r="D1439" s="11"/>
    </row>
    <row r="1440" spans="3:4" x14ac:dyDescent="0.25">
      <c r="C1440" s="11"/>
      <c r="D1440" s="11"/>
    </row>
    <row r="1441" spans="3:4" x14ac:dyDescent="0.25">
      <c r="C1441" s="11"/>
      <c r="D1441" s="11"/>
    </row>
    <row r="1442" spans="3:4" x14ac:dyDescent="0.25">
      <c r="C1442" s="11"/>
      <c r="D1442" s="11"/>
    </row>
    <row r="1443" spans="3:4" x14ac:dyDescent="0.25">
      <c r="C1443" s="11"/>
      <c r="D1443" s="11"/>
    </row>
    <row r="1444" spans="3:4" x14ac:dyDescent="0.25">
      <c r="C1444" s="11"/>
      <c r="D1444" s="11"/>
    </row>
    <row r="1445" spans="3:4" x14ac:dyDescent="0.25">
      <c r="C1445" s="11"/>
      <c r="D1445" s="11"/>
    </row>
    <row r="1446" spans="3:4" x14ac:dyDescent="0.25">
      <c r="C1446" s="11"/>
      <c r="D1446" s="11"/>
    </row>
    <row r="1447" spans="3:4" x14ac:dyDescent="0.25">
      <c r="C1447" s="11"/>
      <c r="D1447" s="11"/>
    </row>
    <row r="1448" spans="3:4" x14ac:dyDescent="0.25">
      <c r="C1448" s="11"/>
      <c r="D1448" s="11"/>
    </row>
    <row r="1449" spans="3:4" x14ac:dyDescent="0.25">
      <c r="C1449" s="11"/>
      <c r="D1449" s="11"/>
    </row>
    <row r="1450" spans="3:4" x14ac:dyDescent="0.25">
      <c r="C1450" s="11"/>
      <c r="D1450" s="11"/>
    </row>
    <row r="1451" spans="3:4" x14ac:dyDescent="0.25">
      <c r="C1451" s="11"/>
      <c r="D1451" s="11"/>
    </row>
    <row r="1452" spans="3:4" x14ac:dyDescent="0.25">
      <c r="C1452" s="11"/>
      <c r="D1452" s="11"/>
    </row>
    <row r="1453" spans="3:4" x14ac:dyDescent="0.25">
      <c r="C1453" s="11"/>
      <c r="D1453" s="11"/>
    </row>
    <row r="1454" spans="3:4" x14ac:dyDescent="0.25">
      <c r="C1454" s="11"/>
      <c r="D1454" s="11"/>
    </row>
    <row r="1455" spans="3:4" x14ac:dyDescent="0.25">
      <c r="C1455" s="11"/>
      <c r="D1455" s="11"/>
    </row>
    <row r="1456" spans="3:4" x14ac:dyDescent="0.25">
      <c r="C1456" s="11"/>
      <c r="D1456" s="11"/>
    </row>
    <row r="1457" spans="3:4" x14ac:dyDescent="0.25">
      <c r="C1457" s="11"/>
      <c r="D1457" s="11"/>
    </row>
    <row r="1458" spans="3:4" x14ac:dyDescent="0.25">
      <c r="C1458" s="11"/>
      <c r="D1458" s="11"/>
    </row>
    <row r="1459" spans="3:4" x14ac:dyDescent="0.25">
      <c r="C1459" s="11"/>
      <c r="D1459" s="11"/>
    </row>
    <row r="1460" spans="3:4" x14ac:dyDescent="0.25">
      <c r="C1460" s="11"/>
      <c r="D1460" s="11"/>
    </row>
    <row r="1461" spans="3:4" x14ac:dyDescent="0.25">
      <c r="C1461" s="11"/>
      <c r="D1461" s="11"/>
    </row>
    <row r="1462" spans="3:4" x14ac:dyDescent="0.25">
      <c r="C1462" s="11"/>
      <c r="D1462" s="11"/>
    </row>
    <row r="1463" spans="3:4" x14ac:dyDescent="0.25">
      <c r="C1463" s="11"/>
      <c r="D1463" s="11"/>
    </row>
    <row r="1464" spans="3:4" x14ac:dyDescent="0.25">
      <c r="C1464" s="11"/>
      <c r="D1464" s="11"/>
    </row>
    <row r="1465" spans="3:4" x14ac:dyDescent="0.25">
      <c r="C1465" s="11"/>
      <c r="D1465" s="11"/>
    </row>
    <row r="1466" spans="3:4" x14ac:dyDescent="0.25">
      <c r="C1466" s="11"/>
      <c r="D1466" s="11"/>
    </row>
    <row r="1467" spans="3:4" x14ac:dyDescent="0.25">
      <c r="C1467" s="11"/>
      <c r="D1467" s="11"/>
    </row>
    <row r="1468" spans="3:4" x14ac:dyDescent="0.25">
      <c r="C1468" s="11"/>
      <c r="D1468" s="11"/>
    </row>
    <row r="1469" spans="3:4" x14ac:dyDescent="0.25">
      <c r="C1469" s="11"/>
      <c r="D1469" s="11"/>
    </row>
    <row r="1470" spans="3:4" x14ac:dyDescent="0.25">
      <c r="C1470" s="11"/>
      <c r="D1470" s="11"/>
    </row>
    <row r="1471" spans="3:4" x14ac:dyDescent="0.25">
      <c r="C1471" s="11"/>
      <c r="D1471" s="11"/>
    </row>
    <row r="1472" spans="3:4" x14ac:dyDescent="0.25">
      <c r="C1472" s="11"/>
      <c r="D1472" s="11"/>
    </row>
    <row r="1473" spans="3:4" x14ac:dyDescent="0.25">
      <c r="C1473" s="11"/>
      <c r="D1473" s="11"/>
    </row>
    <row r="1474" spans="3:4" x14ac:dyDescent="0.25">
      <c r="C1474" s="11"/>
      <c r="D1474" s="11"/>
    </row>
    <row r="1475" spans="3:4" x14ac:dyDescent="0.25">
      <c r="C1475" s="11"/>
      <c r="D1475" s="11"/>
    </row>
    <row r="1476" spans="3:4" x14ac:dyDescent="0.25">
      <c r="C1476" s="11"/>
      <c r="D1476" s="11"/>
    </row>
    <row r="1477" spans="3:4" x14ac:dyDescent="0.25">
      <c r="C1477" s="11"/>
      <c r="D1477" s="11"/>
    </row>
    <row r="1478" spans="3:4" x14ac:dyDescent="0.25">
      <c r="C1478" s="11"/>
      <c r="D1478" s="11"/>
    </row>
    <row r="1479" spans="3:4" x14ac:dyDescent="0.25">
      <c r="C1479" s="11"/>
      <c r="D1479" s="11"/>
    </row>
    <row r="1480" spans="3:4" x14ac:dyDescent="0.25">
      <c r="C1480" s="11"/>
      <c r="D1480" s="11"/>
    </row>
    <row r="1481" spans="3:4" x14ac:dyDescent="0.25">
      <c r="C1481" s="11"/>
      <c r="D1481" s="11"/>
    </row>
    <row r="1482" spans="3:4" x14ac:dyDescent="0.25">
      <c r="C1482" s="11"/>
      <c r="D1482" s="11"/>
    </row>
    <row r="1483" spans="3:4" x14ac:dyDescent="0.25">
      <c r="C1483" s="11"/>
      <c r="D1483" s="11"/>
    </row>
    <row r="1484" spans="3:4" x14ac:dyDescent="0.25">
      <c r="C1484" s="11"/>
      <c r="D1484" s="11"/>
    </row>
    <row r="1485" spans="3:4" x14ac:dyDescent="0.25">
      <c r="C1485" s="11"/>
      <c r="D1485" s="11"/>
    </row>
    <row r="1486" spans="3:4" x14ac:dyDescent="0.25">
      <c r="C1486" s="11"/>
      <c r="D1486" s="11"/>
    </row>
    <row r="1487" spans="3:4" x14ac:dyDescent="0.25">
      <c r="C1487" s="11"/>
      <c r="D1487" s="11"/>
    </row>
    <row r="1488" spans="3:4" x14ac:dyDescent="0.25">
      <c r="C1488" s="11"/>
      <c r="D1488" s="11"/>
    </row>
    <row r="1489" spans="3:4" x14ac:dyDescent="0.25">
      <c r="C1489" s="11"/>
      <c r="D1489" s="11"/>
    </row>
    <row r="1490" spans="3:4" x14ac:dyDescent="0.25">
      <c r="C1490" s="11"/>
      <c r="D1490" s="11"/>
    </row>
    <row r="1491" spans="3:4" x14ac:dyDescent="0.25">
      <c r="C1491" s="11"/>
      <c r="D1491" s="11"/>
    </row>
    <row r="1492" spans="3:4" x14ac:dyDescent="0.25">
      <c r="C1492" s="11"/>
      <c r="D1492" s="11"/>
    </row>
    <row r="1493" spans="3:4" x14ac:dyDescent="0.25">
      <c r="C1493" s="11"/>
      <c r="D1493" s="11"/>
    </row>
    <row r="1494" spans="3:4" x14ac:dyDescent="0.25">
      <c r="C1494" s="11"/>
      <c r="D1494" s="11"/>
    </row>
    <row r="1495" spans="3:4" x14ac:dyDescent="0.25">
      <c r="C1495" s="11"/>
      <c r="D1495" s="11"/>
    </row>
    <row r="1496" spans="3:4" x14ac:dyDescent="0.25">
      <c r="C1496" s="11"/>
      <c r="D1496" s="11"/>
    </row>
    <row r="1497" spans="3:4" x14ac:dyDescent="0.25">
      <c r="C1497" s="11"/>
      <c r="D1497" s="11"/>
    </row>
    <row r="1498" spans="3:4" x14ac:dyDescent="0.25">
      <c r="C1498" s="11"/>
      <c r="D1498" s="11"/>
    </row>
    <row r="1499" spans="3:4" x14ac:dyDescent="0.25">
      <c r="C1499" s="11"/>
      <c r="D1499" s="11"/>
    </row>
    <row r="1500" spans="3:4" x14ac:dyDescent="0.25">
      <c r="C1500" s="11"/>
      <c r="D1500" s="11"/>
    </row>
    <row r="1501" spans="3:4" x14ac:dyDescent="0.25">
      <c r="C1501" s="11"/>
      <c r="D1501" s="11"/>
    </row>
    <row r="1502" spans="3:4" x14ac:dyDescent="0.25">
      <c r="C1502" s="11"/>
      <c r="D1502" s="11"/>
    </row>
    <row r="1503" spans="3:4" x14ac:dyDescent="0.25">
      <c r="C1503" s="11"/>
      <c r="D1503" s="11"/>
    </row>
    <row r="1504" spans="3:4" x14ac:dyDescent="0.25">
      <c r="C1504" s="11"/>
      <c r="D1504" s="11"/>
    </row>
    <row r="1505" spans="3:4" x14ac:dyDescent="0.25">
      <c r="C1505" s="11"/>
      <c r="D1505" s="11"/>
    </row>
    <row r="1506" spans="3:4" x14ac:dyDescent="0.25">
      <c r="C1506" s="11"/>
      <c r="D1506" s="11"/>
    </row>
    <row r="1507" spans="3:4" x14ac:dyDescent="0.25">
      <c r="C1507" s="11"/>
      <c r="D1507" s="11"/>
    </row>
    <row r="1508" spans="3:4" x14ac:dyDescent="0.25">
      <c r="C1508" s="11"/>
      <c r="D1508" s="11"/>
    </row>
    <row r="1509" spans="3:4" x14ac:dyDescent="0.25">
      <c r="C1509" s="11"/>
      <c r="D1509" s="11"/>
    </row>
    <row r="1510" spans="3:4" x14ac:dyDescent="0.25">
      <c r="C1510" s="11"/>
      <c r="D1510" s="11"/>
    </row>
    <row r="1511" spans="3:4" x14ac:dyDescent="0.25">
      <c r="C1511" s="11"/>
      <c r="D1511" s="11"/>
    </row>
    <row r="1512" spans="3:4" x14ac:dyDescent="0.25">
      <c r="C1512" s="11"/>
      <c r="D1512" s="11"/>
    </row>
    <row r="1513" spans="3:4" x14ac:dyDescent="0.25">
      <c r="C1513" s="11"/>
      <c r="D1513" s="11"/>
    </row>
    <row r="1514" spans="3:4" x14ac:dyDescent="0.25">
      <c r="C1514" s="11"/>
      <c r="D1514" s="11"/>
    </row>
    <row r="1515" spans="3:4" x14ac:dyDescent="0.25">
      <c r="C1515" s="11"/>
      <c r="D1515" s="11"/>
    </row>
    <row r="1516" spans="3:4" x14ac:dyDescent="0.25">
      <c r="C1516" s="11"/>
      <c r="D1516" s="11"/>
    </row>
    <row r="1517" spans="3:4" x14ac:dyDescent="0.25">
      <c r="C1517" s="11"/>
      <c r="D1517" s="11"/>
    </row>
    <row r="1518" spans="3:4" x14ac:dyDescent="0.25">
      <c r="C1518" s="11"/>
      <c r="D1518" s="11"/>
    </row>
    <row r="1519" spans="3:4" x14ac:dyDescent="0.25">
      <c r="C1519" s="11"/>
      <c r="D1519" s="11"/>
    </row>
    <row r="1520" spans="3:4" x14ac:dyDescent="0.25">
      <c r="C1520" s="11"/>
      <c r="D1520" s="11"/>
    </row>
    <row r="1521" spans="3:4" x14ac:dyDescent="0.25">
      <c r="C1521" s="11"/>
      <c r="D1521" s="11"/>
    </row>
    <row r="1522" spans="3:4" x14ac:dyDescent="0.25">
      <c r="C1522" s="11"/>
      <c r="D1522" s="11"/>
    </row>
    <row r="1523" spans="3:4" x14ac:dyDescent="0.25">
      <c r="C1523" s="11"/>
      <c r="D1523" s="11"/>
    </row>
    <row r="1524" spans="3:4" x14ac:dyDescent="0.25">
      <c r="C1524" s="11"/>
      <c r="D1524" s="11"/>
    </row>
    <row r="1525" spans="3:4" x14ac:dyDescent="0.25">
      <c r="C1525" s="11"/>
      <c r="D1525" s="11"/>
    </row>
    <row r="1526" spans="3:4" x14ac:dyDescent="0.25">
      <c r="C1526" s="11"/>
      <c r="D1526" s="11"/>
    </row>
    <row r="1527" spans="3:4" x14ac:dyDescent="0.25">
      <c r="C1527" s="11"/>
      <c r="D1527" s="11"/>
    </row>
    <row r="1528" spans="3:4" x14ac:dyDescent="0.25">
      <c r="C1528" s="11"/>
      <c r="D1528" s="11"/>
    </row>
    <row r="1529" spans="3:4" x14ac:dyDescent="0.25">
      <c r="C1529" s="11"/>
      <c r="D1529" s="11"/>
    </row>
    <row r="1530" spans="3:4" x14ac:dyDescent="0.25">
      <c r="C1530" s="11"/>
      <c r="D1530" s="11"/>
    </row>
    <row r="1531" spans="3:4" x14ac:dyDescent="0.25">
      <c r="C1531" s="11"/>
      <c r="D1531" s="11"/>
    </row>
    <row r="1532" spans="3:4" x14ac:dyDescent="0.25">
      <c r="C1532" s="11"/>
      <c r="D1532" s="11"/>
    </row>
    <row r="1533" spans="3:4" x14ac:dyDescent="0.25">
      <c r="C1533" s="11"/>
      <c r="D1533" s="11"/>
    </row>
    <row r="1534" spans="3:4" x14ac:dyDescent="0.25">
      <c r="C1534" s="11"/>
      <c r="D1534" s="11"/>
    </row>
    <row r="1535" spans="3:4" x14ac:dyDescent="0.25">
      <c r="C1535" s="11"/>
      <c r="D1535" s="11"/>
    </row>
    <row r="1536" spans="3:4" x14ac:dyDescent="0.25">
      <c r="C1536" s="11"/>
      <c r="D1536" s="11"/>
    </row>
    <row r="1537" spans="3:4" x14ac:dyDescent="0.25">
      <c r="C1537" s="11"/>
      <c r="D1537" s="11"/>
    </row>
    <row r="1538" spans="3:4" x14ac:dyDescent="0.25">
      <c r="C1538" s="11"/>
      <c r="D1538" s="11"/>
    </row>
    <row r="1539" spans="3:4" x14ac:dyDescent="0.25">
      <c r="C1539" s="11"/>
      <c r="D1539" s="11"/>
    </row>
    <row r="1540" spans="3:4" x14ac:dyDescent="0.25">
      <c r="C1540" s="11"/>
      <c r="D1540" s="11"/>
    </row>
    <row r="1541" spans="3:4" x14ac:dyDescent="0.25">
      <c r="C1541" s="11"/>
      <c r="D1541" s="11"/>
    </row>
    <row r="1542" spans="3:4" x14ac:dyDescent="0.25">
      <c r="C1542" s="11"/>
      <c r="D1542" s="11"/>
    </row>
    <row r="1543" spans="3:4" x14ac:dyDescent="0.25">
      <c r="C1543" s="11"/>
      <c r="D1543" s="11"/>
    </row>
    <row r="1544" spans="3:4" x14ac:dyDescent="0.25">
      <c r="C1544" s="11"/>
      <c r="D1544" s="11"/>
    </row>
    <row r="1545" spans="3:4" x14ac:dyDescent="0.25">
      <c r="C1545" s="11"/>
      <c r="D1545" s="11"/>
    </row>
    <row r="1546" spans="3:4" x14ac:dyDescent="0.25">
      <c r="C1546" s="11"/>
      <c r="D1546" s="11"/>
    </row>
    <row r="1547" spans="3:4" x14ac:dyDescent="0.25">
      <c r="C1547" s="11"/>
      <c r="D1547" s="11"/>
    </row>
    <row r="1548" spans="3:4" x14ac:dyDescent="0.25">
      <c r="C1548" s="11"/>
      <c r="D1548" s="11"/>
    </row>
    <row r="1549" spans="3:4" x14ac:dyDescent="0.25">
      <c r="C1549" s="11"/>
      <c r="D1549" s="11"/>
    </row>
    <row r="1550" spans="3:4" x14ac:dyDescent="0.25">
      <c r="C1550" s="11"/>
      <c r="D1550" s="11"/>
    </row>
    <row r="1551" spans="3:4" x14ac:dyDescent="0.25">
      <c r="C1551" s="11"/>
      <c r="D1551" s="11"/>
    </row>
    <row r="1552" spans="3:4" x14ac:dyDescent="0.25">
      <c r="C1552" s="11"/>
      <c r="D1552" s="11"/>
    </row>
    <row r="1553" spans="3:4" x14ac:dyDescent="0.25">
      <c r="C1553" s="11"/>
      <c r="D1553" s="11"/>
    </row>
    <row r="1554" spans="3:4" x14ac:dyDescent="0.25">
      <c r="C1554" s="11"/>
      <c r="D1554" s="11"/>
    </row>
    <row r="1555" spans="3:4" x14ac:dyDescent="0.25">
      <c r="C1555" s="11"/>
      <c r="D1555" s="11"/>
    </row>
    <row r="1556" spans="3:4" x14ac:dyDescent="0.25">
      <c r="C1556" s="11"/>
      <c r="D1556" s="11"/>
    </row>
    <row r="1557" spans="3:4" x14ac:dyDescent="0.25">
      <c r="C1557" s="11"/>
      <c r="D1557" s="11"/>
    </row>
    <row r="1558" spans="3:4" x14ac:dyDescent="0.25">
      <c r="C1558" s="11"/>
      <c r="D1558" s="11"/>
    </row>
    <row r="1559" spans="3:4" x14ac:dyDescent="0.25">
      <c r="C1559" s="11"/>
      <c r="D1559" s="11"/>
    </row>
    <row r="1560" spans="3:4" x14ac:dyDescent="0.25">
      <c r="C1560" s="11"/>
      <c r="D1560" s="11"/>
    </row>
    <row r="1561" spans="3:4" x14ac:dyDescent="0.25">
      <c r="C1561" s="11"/>
      <c r="D1561" s="11"/>
    </row>
    <row r="1562" spans="3:4" x14ac:dyDescent="0.25">
      <c r="C1562" s="11"/>
      <c r="D1562" s="11"/>
    </row>
    <row r="1563" spans="3:4" x14ac:dyDescent="0.25">
      <c r="C1563" s="11"/>
      <c r="D1563" s="11"/>
    </row>
  </sheetData>
  <mergeCells count="7">
    <mergeCell ref="A12:D12"/>
    <mergeCell ref="A13:D13"/>
    <mergeCell ref="C3:C5"/>
    <mergeCell ref="D3:D5"/>
    <mergeCell ref="A1:D2"/>
    <mergeCell ref="A3:A5"/>
    <mergeCell ref="B3:B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ANEXO 2</vt:lpstr>
      <vt:lpstr>ANEXO 3</vt:lpstr>
      <vt:lpstr>ANEXO 4</vt:lpstr>
      <vt:lpstr>Anexo 5</vt:lpstr>
      <vt:lpstr>Anexo 5.1 - SIMPLES</vt:lpstr>
      <vt:lpstr>Estimativa meses de trabalhado</vt:lpstr>
      <vt:lpstr>'ANEXO 2'!Area_de_impressao</vt:lpstr>
      <vt:lpstr>'ANEXO 3'!Area_de_impressao</vt:lpstr>
      <vt:lpstr>'ANEXO 4'!Area_de_impressao</vt:lpstr>
      <vt:lpstr>'Anexo 5'!Area_de_impressao</vt:lpstr>
      <vt:lpstr>'Anexo 5.1 - SIMPLES'!Area_de_impressao</vt:lpstr>
      <vt:lpstr>'Estimativa meses de trabalhado'!Area_de_impressao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</dc:creator>
  <cp:lastModifiedBy>DÉBORA RANGEL MACHADO SARDINHA</cp:lastModifiedBy>
  <cp:lastPrinted>2026-06-10T20:02:55Z</cp:lastPrinted>
  <dcterms:created xsi:type="dcterms:W3CDTF">2013-07-09T12:36:16Z</dcterms:created>
  <dcterms:modified xsi:type="dcterms:W3CDTF">2026-06-26T15:50:57Z</dcterms:modified>
</cp:coreProperties>
</file>